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-60" yWindow="0" windowWidth="25600" windowHeight="15620" tabRatio="500" activeTab="1"/>
  </bookViews>
  <sheets>
    <sheet name="201516 Summary" sheetId="1" r:id="rId1"/>
    <sheet name="Benefits Worksheet" sheetId="2" r:id="rId2"/>
    <sheet name="LCD Image Layout" sheetId="3" r:id="rId3"/>
    <sheet name="DasherLCD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3" l="1"/>
  <c r="A14" i="3"/>
  <c r="A15" i="3"/>
  <c r="A16" i="3"/>
  <c r="A17" i="3"/>
  <c r="A19" i="3"/>
  <c r="A21" i="3"/>
  <c r="A22" i="3"/>
  <c r="A23" i="3"/>
  <c r="A24" i="3"/>
  <c r="A25" i="3"/>
  <c r="A27" i="3"/>
  <c r="A28" i="3"/>
  <c r="A30" i="3"/>
  <c r="A31" i="3"/>
  <c r="A33" i="3"/>
  <c r="A34" i="3"/>
  <c r="A35" i="3"/>
  <c r="A37" i="3"/>
  <c r="A38" i="3"/>
  <c r="A39" i="3"/>
  <c r="A40" i="3"/>
  <c r="A41" i="3"/>
  <c r="A42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C360" i="1"/>
  <c r="C361" i="1"/>
  <c r="C330" i="1"/>
  <c r="C331" i="1"/>
  <c r="D316" i="1"/>
  <c r="D318" i="1"/>
  <c r="C316" i="1"/>
  <c r="C318" i="1"/>
  <c r="C305" i="1"/>
  <c r="C307" i="1"/>
  <c r="C285" i="1"/>
  <c r="C275" i="1"/>
  <c r="C245" i="1"/>
  <c r="C247" i="1"/>
  <c r="D245" i="1"/>
  <c r="D238" i="1"/>
  <c r="C237" i="1"/>
  <c r="C238" i="1"/>
  <c r="C205" i="1"/>
  <c r="C214" i="1"/>
  <c r="C216" i="1"/>
  <c r="D205" i="1"/>
  <c r="C199" i="1"/>
  <c r="J171" i="1"/>
  <c r="C170" i="1"/>
  <c r="E170" i="1"/>
  <c r="D170" i="1"/>
  <c r="C156" i="1"/>
  <c r="C159" i="1"/>
  <c r="E158" i="1"/>
  <c r="F158" i="1"/>
  <c r="G158" i="1"/>
  <c r="C155" i="1"/>
  <c r="E14" i="1"/>
  <c r="F5" i="1"/>
  <c r="D4" i="1"/>
  <c r="F4" i="1"/>
  <c r="D2" i="1"/>
  <c r="H2" i="1"/>
  <c r="H3" i="1"/>
  <c r="D3" i="1"/>
  <c r="F3" i="1"/>
  <c r="E3" i="1"/>
  <c r="F2" i="1"/>
  <c r="E2" i="1"/>
</calcChain>
</file>

<file path=xl/sharedStrings.xml><?xml version="1.0" encoding="utf-8"?>
<sst xmlns="http://schemas.openxmlformats.org/spreadsheetml/2006/main" count="1568" uniqueCount="739">
  <si>
    <t xml:space="preserve">Event </t>
  </si>
  <si>
    <t>2014/15</t>
  </si>
  <si>
    <t>Slide number</t>
  </si>
  <si>
    <t>Sponsor</t>
  </si>
  <si>
    <t>Sponsor Name</t>
  </si>
  <si>
    <t>Total Sponsor Contribution</t>
  </si>
  <si>
    <t>Location</t>
  </si>
  <si>
    <t>Target</t>
  </si>
  <si>
    <t>Current total</t>
  </si>
  <si>
    <t>% of target</t>
  </si>
  <si>
    <t>Status</t>
  </si>
  <si>
    <t>Notes</t>
  </si>
  <si>
    <t>LCD</t>
  </si>
  <si>
    <t xml:space="preserve"> </t>
  </si>
  <si>
    <t>Hawaiian</t>
  </si>
  <si>
    <t>Yes</t>
  </si>
  <si>
    <t>Wells Fargo</t>
  </si>
  <si>
    <t>PG&amp;E</t>
  </si>
  <si>
    <t>No</t>
  </si>
  <si>
    <t>Martinelli's</t>
  </si>
  <si>
    <t>Happy Hallow</t>
  </si>
  <si>
    <t>Barry Swenson</t>
  </si>
  <si>
    <t>Sharks</t>
  </si>
  <si>
    <t>Fairmont</t>
  </si>
  <si>
    <t>Ernst &amp; Young</t>
  </si>
  <si>
    <t>Metro (SJ Inside)</t>
  </si>
  <si>
    <t>NBC</t>
  </si>
  <si>
    <t>SJ Museum of Art</t>
  </si>
  <si>
    <t>SJDA</t>
  </si>
  <si>
    <t>Hat Trick</t>
  </si>
  <si>
    <t>Kier&amp;Wright</t>
  </si>
  <si>
    <t>Skanska</t>
  </si>
  <si>
    <t>ADF</t>
  </si>
  <si>
    <t>DT Ice</t>
  </si>
  <si>
    <t>Camera Cin</t>
  </si>
  <si>
    <t>SJ Library</t>
  </si>
  <si>
    <t>Bergesson LLP</t>
  </si>
  <si>
    <t>Ch Reynolds</t>
  </si>
  <si>
    <t>Logo Order on Website</t>
  </si>
  <si>
    <t>Website Link</t>
  </si>
  <si>
    <t>ADF - Always Dream</t>
  </si>
  <si>
    <t>SOS</t>
  </si>
  <si>
    <t>Johnny Rockets</t>
  </si>
  <si>
    <t>Bear Valley</t>
  </si>
  <si>
    <t>Huawei</t>
  </si>
  <si>
    <t>Paypal</t>
  </si>
  <si>
    <t>KBAY</t>
  </si>
  <si>
    <t>Title Sponsor - 4</t>
  </si>
  <si>
    <t>CMT</t>
  </si>
  <si>
    <t>Hawaiian Airlines</t>
  </si>
  <si>
    <t>Content</t>
  </si>
  <si>
    <t>Rotary</t>
  </si>
  <si>
    <t>El Observador</t>
  </si>
  <si>
    <t>Bergeson</t>
  </si>
  <si>
    <t>Malwarebytes</t>
  </si>
  <si>
    <t>La Raza</t>
  </si>
  <si>
    <t>Homewood</t>
  </si>
  <si>
    <t>Ballet San Jose</t>
  </si>
  <si>
    <t>https://www.hawaiianairlines.com/</t>
  </si>
  <si>
    <t>Catered Too</t>
  </si>
  <si>
    <t>Non-Ice Events</t>
  </si>
  <si>
    <t>SCCAOR</t>
  </si>
  <si>
    <t>The Mercury News</t>
  </si>
  <si>
    <t>Cornish &amp; Carey</t>
  </si>
  <si>
    <t>BSJ</t>
  </si>
  <si>
    <t>La Vic</t>
  </si>
  <si>
    <t>Childrens Disco</t>
  </si>
  <si>
    <t>Bacon</t>
  </si>
  <si>
    <t>HAppy HAllow</t>
  </si>
  <si>
    <t>Pasta Market</t>
  </si>
  <si>
    <t>Happy HAllow</t>
  </si>
  <si>
    <t>ORiginal Joe's</t>
  </si>
  <si>
    <t>VTA</t>
  </si>
  <si>
    <t>HAwaiian</t>
  </si>
  <si>
    <t>Palo Alto &lt;ed</t>
  </si>
  <si>
    <t>Streetlife</t>
  </si>
  <si>
    <t>Telemundo</t>
  </si>
  <si>
    <t>Broadway San Jose</t>
  </si>
  <si>
    <t>Cirq du Soliel</t>
  </si>
  <si>
    <t>KQED</t>
  </si>
  <si>
    <t>Valley Health Plan</t>
  </si>
  <si>
    <t>Core Companies</t>
  </si>
  <si>
    <t>Sj Library</t>
  </si>
  <si>
    <t>SJ Skate Sharpening</t>
  </si>
  <si>
    <t>Sponsor - 2</t>
  </si>
  <si>
    <t>Metro-A</t>
  </si>
  <si>
    <t>Mel Cotton</t>
  </si>
  <si>
    <t>https://www.wellsfargo.com/</t>
  </si>
  <si>
    <t>Republic Services</t>
  </si>
  <si>
    <t>Total</t>
  </si>
  <si>
    <t>Signs Now</t>
  </si>
  <si>
    <t>YP</t>
  </si>
  <si>
    <t>Pizza My HEart</t>
  </si>
  <si>
    <t>Event</t>
  </si>
  <si>
    <t>Clear Channel Outdoor</t>
  </si>
  <si>
    <t>Unknown?</t>
  </si>
  <si>
    <t>Team SJ</t>
  </si>
  <si>
    <t>Stages Unlimited</t>
  </si>
  <si>
    <t>2015/16</t>
  </si>
  <si>
    <t>Santa Run</t>
  </si>
  <si>
    <t>Agreement Date</t>
  </si>
  <si>
    <t>SJ Merc</t>
  </si>
  <si>
    <t>Invoice</t>
  </si>
  <si>
    <t>Paid</t>
  </si>
  <si>
    <t>Merc</t>
  </si>
  <si>
    <t>Notre Dame</t>
  </si>
  <si>
    <t>Ed Bautista</t>
  </si>
  <si>
    <t>http://www.pge.com/</t>
  </si>
  <si>
    <t>Contact Name</t>
  </si>
  <si>
    <t>Title</t>
  </si>
  <si>
    <t>Contact E-mail</t>
  </si>
  <si>
    <t>Contact Phone</t>
  </si>
  <si>
    <t>Address</t>
  </si>
  <si>
    <t xml:space="preserve">Sponsor </t>
  </si>
  <si>
    <t>Hoge Fenton</t>
  </si>
  <si>
    <t>Cap Corridor</t>
  </si>
  <si>
    <t>Salas Obrien</t>
  </si>
  <si>
    <t>Fast Action Training</t>
  </si>
  <si>
    <t>SVLG</t>
  </si>
  <si>
    <t>Signature Flight Services</t>
  </si>
  <si>
    <t>SPSM</t>
  </si>
  <si>
    <t>LEvel 3</t>
  </si>
  <si>
    <t>Togos</t>
  </si>
  <si>
    <t>close5</t>
  </si>
  <si>
    <t>http://www.huawei.com/us/</t>
  </si>
  <si>
    <t>Downtown Ice</t>
  </si>
  <si>
    <t>Sports Basement</t>
  </si>
  <si>
    <t>Approved</t>
  </si>
  <si>
    <t>Tivo</t>
  </si>
  <si>
    <t>Acer</t>
  </si>
  <si>
    <t>Waiting on Art</t>
  </si>
  <si>
    <t>Concession</t>
  </si>
  <si>
    <t>Zipcar</t>
  </si>
  <si>
    <t>Gourmet Hot Chocolate</t>
  </si>
  <si>
    <t>Whole Foods</t>
  </si>
  <si>
    <t>Umpqua</t>
  </si>
  <si>
    <t>https://www.paypal.com/home</t>
  </si>
  <si>
    <t>Leimomi Hall</t>
  </si>
  <si>
    <t>Director of Sales, North America</t>
  </si>
  <si>
    <t>leimomi.hall@hawaiianair.com</t>
  </si>
  <si>
    <t>415 293 8107</t>
  </si>
  <si>
    <t>One Market, Spear Tower Suite 3600 San Francisco, CA 94105</t>
  </si>
  <si>
    <t>Deidre.M.Boyd</t>
  </si>
  <si>
    <t>Greater Bay Area Region Marketing</t>
  </si>
  <si>
    <t>Deidre.M.Boyd@wellsfargo.com</t>
  </si>
  <si>
    <t>510.507.2465</t>
  </si>
  <si>
    <t>1901 Harrison St, 17th Floor, Oakland, CA 94612</t>
  </si>
  <si>
    <t>4863</t>
  </si>
  <si>
    <t>Y - 8/26/15</t>
  </si>
  <si>
    <t>http://www.barryswensonbuilder.com/</t>
  </si>
  <si>
    <t>Karla Lomax</t>
  </si>
  <si>
    <t>Government Relations</t>
  </si>
  <si>
    <t>KIR2@pge.com</t>
  </si>
  <si>
    <t>408-206-8744</t>
  </si>
  <si>
    <t>Event Level Sponsor - 1</t>
  </si>
  <si>
    <t>http://www.skanska.com/</t>
  </si>
  <si>
    <t>Event Level Sponsor</t>
  </si>
  <si>
    <t>Insight Realty</t>
  </si>
  <si>
    <t>http://www.insightrealtyco.com/</t>
  </si>
  <si>
    <t>Allison Jenkin</t>
  </si>
  <si>
    <t>Sr. Dir. Government &amp; Public Relations</t>
  </si>
  <si>
    <t>alison.jenkin@huawei.com</t>
  </si>
  <si>
    <t>(408) 330-5184</t>
  </si>
  <si>
    <t>2330 Central Expressway
Santa Clara, CA 95050</t>
  </si>
  <si>
    <t>Anthony Sanders</t>
  </si>
  <si>
    <t>Owner</t>
  </si>
  <si>
    <t>anthonysanders@hotmail.com</t>
  </si>
  <si>
    <t>408-310-2769</t>
  </si>
  <si>
    <t>18013 Joseph Drive, Castro Valley, CA 94546</t>
  </si>
  <si>
    <t>http://www.martinellis.com/</t>
  </si>
  <si>
    <t>4878</t>
  </si>
  <si>
    <t>Y - 10/16/15</t>
  </si>
  <si>
    <t>Account Manager</t>
  </si>
  <si>
    <t>2211 North First Street
San Jose, CA 95131</t>
  </si>
  <si>
    <t>4855</t>
  </si>
  <si>
    <t>Y - 9/25/15</t>
  </si>
  <si>
    <t>Dasherboard Only - 5</t>
  </si>
  <si>
    <t>Jay Weisberger</t>
  </si>
  <si>
    <t>Director, Communications West</t>
  </si>
  <si>
    <t>Jay.Weisberger@skanska.com</t>
  </si>
  <si>
    <t>221 Yale Ave. N, Suite 400
Seattle, WA 98109, United State</t>
  </si>
  <si>
    <t xml:space="preserve">Event Level Sponsor </t>
  </si>
  <si>
    <t>Herzog</t>
  </si>
  <si>
    <t>ESD</t>
  </si>
  <si>
    <t>Mary Clifton</t>
  </si>
  <si>
    <t>S. Martinelli &amp; Company-Sales</t>
  </si>
  <si>
    <t>mclifton@martinellis.com</t>
  </si>
  <si>
    <t>831-768-3913</t>
  </si>
  <si>
    <t>227 E Beach St
Watsonville, CA</t>
  </si>
  <si>
    <t>http://www.sanjoseca.gov/index.aspx?nid=195</t>
  </si>
  <si>
    <t>MArketing &amp; Communications Manager</t>
  </si>
  <si>
    <t xml:space="preserve">ed.bautista@sanjoseca.gov </t>
  </si>
  <si>
    <t>408.975.2615</t>
  </si>
  <si>
    <t>200 East Santa Clara Street – 10th Floor | San José, CA 95113</t>
  </si>
  <si>
    <t>CH Reynolds</t>
  </si>
  <si>
    <t>4882</t>
  </si>
  <si>
    <t>Y - 10/23/15</t>
  </si>
  <si>
    <t>Shelly Paiva</t>
  </si>
  <si>
    <t>CEO</t>
  </si>
  <si>
    <t>shellyp@chreynolds.com</t>
  </si>
  <si>
    <t>408-436-9280 x 2201</t>
  </si>
  <si>
    <t>1281 Wayne Ave, San Jose, CA 95131</t>
  </si>
  <si>
    <t>Onsite Auto</t>
  </si>
  <si>
    <t>Smart Car/Glow Mktg</t>
  </si>
  <si>
    <t>Beth Crugan</t>
  </si>
  <si>
    <t>beth@glowmarketing.com</t>
  </si>
  <si>
    <t>415-613-4470</t>
  </si>
  <si>
    <t>Sponsor - 1</t>
  </si>
  <si>
    <t>4872</t>
  </si>
  <si>
    <t>Y - 9/4/15</t>
  </si>
  <si>
    <t>http://www.ey.com/</t>
  </si>
  <si>
    <t>Jenn Flores</t>
  </si>
  <si>
    <t>Admin</t>
  </si>
  <si>
    <t>470 S. Market Street
San Jose, CA 95113</t>
  </si>
  <si>
    <t>Event/Dasher - 2</t>
  </si>
  <si>
    <t>Capitol Corridor</t>
  </si>
  <si>
    <t>Ravi Sreekakula</t>
  </si>
  <si>
    <t>Principal Marketing Representative</t>
  </si>
  <si>
    <t>Hyatt Place</t>
  </si>
  <si>
    <t>RaviS@capitolcorridor.org</t>
  </si>
  <si>
    <t>http://www.place.hyatt.com/en/hyattplace.html</t>
  </si>
  <si>
    <t>510-464-7653</t>
  </si>
  <si>
    <t>300 Lakeside Drive 14th Floor East, Oakland, CA 94612</t>
  </si>
  <si>
    <t>Private Party</t>
  </si>
  <si>
    <t>Pinger</t>
  </si>
  <si>
    <t>Cathy Phan</t>
  </si>
  <si>
    <t>cathy@pinger.com</t>
  </si>
  <si>
    <t>408) 271-5700</t>
  </si>
  <si>
    <t>97 S 2nd St #210, San Jose, CA 95113</t>
  </si>
  <si>
    <t>Onsite Only</t>
  </si>
  <si>
    <t>AMPF</t>
  </si>
  <si>
    <t>Bay Area Skating Foundation</t>
  </si>
  <si>
    <t>Private Party/SOS</t>
  </si>
  <si>
    <t>Oracle</t>
  </si>
  <si>
    <t>Silicon Valley Bank</t>
  </si>
  <si>
    <t>UserZoom</t>
  </si>
  <si>
    <t>Harker Academy</t>
  </si>
  <si>
    <t>Rinku Arora</t>
  </si>
  <si>
    <t>Parent</t>
  </si>
  <si>
    <t>ryarora@gmail.com</t>
  </si>
  <si>
    <t>http://chreynolds.com/</t>
  </si>
  <si>
    <t>408-421-4951.</t>
  </si>
  <si>
    <t>500 Saratoga Ave
San Jose</t>
  </si>
  <si>
    <t>LCD - 1</t>
  </si>
  <si>
    <t>CEFCU</t>
  </si>
  <si>
    <t>no invoice, but paid</t>
  </si>
  <si>
    <t>Y - 10/2/15</t>
  </si>
  <si>
    <t>Dasherboard Only - 1</t>
  </si>
  <si>
    <t>Earthquakes</t>
  </si>
  <si>
    <t>4860</t>
  </si>
  <si>
    <t>Marrissa Silver</t>
  </si>
  <si>
    <t>Marketing Coordinator</t>
  </si>
  <si>
    <t>msilver@sjearthquakes.com</t>
  </si>
  <si>
    <t>408.556.7702</t>
  </si>
  <si>
    <t>451 El Camino Real Suite 220
Santa Clara, CA 95050</t>
  </si>
  <si>
    <t>Mel Cotton's</t>
  </si>
  <si>
    <t>Chris Witanowski</t>
  </si>
  <si>
    <t>Marketing Director</t>
  </si>
  <si>
    <t>china@melcottons.com</t>
  </si>
  <si>
    <t>408.287.5994 x14</t>
  </si>
  <si>
    <t>1266 W San Carlos St, San Jose, CA 95126</t>
  </si>
  <si>
    <t>Dasher/LCD - 1</t>
  </si>
  <si>
    <t>Vally Health Plan Marketing</t>
  </si>
  <si>
    <t>4881</t>
  </si>
  <si>
    <t>Dasherboard Only</t>
  </si>
  <si>
    <t>Patty V. Blanquies</t>
  </si>
  <si>
    <t>pvb@hogefenton.com</t>
  </si>
  <si>
    <t>408.947.2487</t>
  </si>
  <si>
    <t>60 South Market Street | Suite 1400 | San Jose, CA 95113</t>
  </si>
  <si>
    <t>Onsite</t>
  </si>
  <si>
    <t>All Terrain-Chevy</t>
  </si>
  <si>
    <t>JEnnifer</t>
  </si>
  <si>
    <t>Palo Alto Medical Foundation</t>
  </si>
  <si>
    <t>Sapna Parekh</t>
  </si>
  <si>
    <t>http://www.thecorecompanies.com/</t>
  </si>
  <si>
    <t>parekhs1@pamf.org</t>
  </si>
  <si>
    <t>650-934-8685</t>
  </si>
  <si>
    <t>2350 El Camino Real
Palo Alto, CA 94301</t>
  </si>
  <si>
    <t>http://www.capitolcorridor.org/</t>
  </si>
  <si>
    <t>Dasherboard</t>
  </si>
  <si>
    <t>TechCU</t>
  </si>
  <si>
    <t>4886</t>
  </si>
  <si>
    <t>Jeppesen</t>
  </si>
  <si>
    <t>Jackie Wall</t>
  </si>
  <si>
    <t>Vice President</t>
  </si>
  <si>
    <t>jackie.wall@jeppesen.com</t>
  </si>
  <si>
    <t>225 W. Santa Clara St. Suite 1600, CA 95113</t>
  </si>
  <si>
    <t>https://www.cefcu.com/</t>
  </si>
  <si>
    <t>Blue Waters (SJMerc)</t>
  </si>
  <si>
    <t>4759</t>
  </si>
  <si>
    <t>Jon Madden</t>
  </si>
  <si>
    <t>bluewatermarketing22@yahoo.com</t>
  </si>
  <si>
    <t>Shauna Brill</t>
  </si>
  <si>
    <t>Legal Secretary to Daniel J. Bergeson, Esq.</t>
  </si>
  <si>
    <t>sbrill@be-law.com</t>
  </si>
  <si>
    <t>408.291.2243</t>
  </si>
  <si>
    <t>303 Almaden Blvd, Suite 500 | San Jose, CA 95110</t>
  </si>
  <si>
    <t>http://www.sjearthquakes.com/</t>
  </si>
  <si>
    <t>San Pedro Square Market</t>
  </si>
  <si>
    <t>Eileen</t>
  </si>
  <si>
    <t xml:space="preserve">eshydlowski@mcmdiversified.com </t>
  </si>
  <si>
    <t>Jamie Bonner</t>
  </si>
  <si>
    <t>408.899.3055</t>
  </si>
  <si>
    <t>305 S 11th St, San Jose, CA 95112</t>
  </si>
  <si>
    <t>Geri Wong</t>
  </si>
  <si>
    <t>Senior Vice President</t>
  </si>
  <si>
    <t>gwong@ccareynkf.com</t>
  </si>
  <si>
    <t>408.987.4134</t>
  </si>
  <si>
    <t>2804 Mission College Blvd, Suite 120
Santa Clara, CA 95054</t>
  </si>
  <si>
    <t>https://www.valleyhealthplan.org/Pages/default.aspx</t>
  </si>
  <si>
    <t>Dasher/LCD Combo - 1</t>
  </si>
  <si>
    <t>http://www.pamf.org/</t>
  </si>
  <si>
    <t>Heckman</t>
  </si>
  <si>
    <t>4862</t>
  </si>
  <si>
    <t>Eric Heckman</t>
  </si>
  <si>
    <t>Trammell Crow</t>
  </si>
  <si>
    <t>Golden 1</t>
  </si>
  <si>
    <t>Merriwest</t>
  </si>
  <si>
    <t>Alliance CU</t>
  </si>
  <si>
    <t>4861</t>
  </si>
  <si>
    <t>Y - 9/8/15</t>
  </si>
  <si>
    <t>Notre Dame HS</t>
  </si>
  <si>
    <t>4857</t>
  </si>
  <si>
    <t>Mary Beth Riley</t>
  </si>
  <si>
    <t>Principle</t>
  </si>
  <si>
    <t>mbriley@ndsj.org</t>
  </si>
  <si>
    <t>(408) 294-1113</t>
  </si>
  <si>
    <t>596 S Second St, San Jose, CA 95112</t>
  </si>
  <si>
    <t>Heather Lerner</t>
  </si>
  <si>
    <t>Foundation Director</t>
  </si>
  <si>
    <t>heather.lerner@gmail.com</t>
  </si>
  <si>
    <t>(408) 794-6400</t>
  </si>
  <si>
    <t>1300 Senter Rd, San Jose, CA 95112</t>
  </si>
  <si>
    <t>4858</t>
  </si>
  <si>
    <t>Jack Wimberly</t>
  </si>
  <si>
    <t>jackw405@gmail.com</t>
  </si>
  <si>
    <t>The Pasta Market</t>
  </si>
  <si>
    <t>Bob Collins</t>
  </si>
  <si>
    <t>Bob@pastamarket.com</t>
  </si>
  <si>
    <t>(408) 288-6600</t>
  </si>
  <si>
    <t>579 Coleman Ave, San Jose, CA 95110</t>
  </si>
  <si>
    <t>Original Joes</t>
  </si>
  <si>
    <t>4875</t>
  </si>
  <si>
    <t>Brad Rocca</t>
  </si>
  <si>
    <t>https://www.techcu.com/</t>
  </si>
  <si>
    <t>ojoesinc@sbcglobal.net</t>
  </si>
  <si>
    <t>:(408) 292-7030</t>
  </si>
  <si>
    <t>301 S 1st St, San Jose, CA 95113</t>
  </si>
  <si>
    <t>The Tech Museum</t>
  </si>
  <si>
    <t>Team San Jose</t>
  </si>
  <si>
    <t>http://www.hogefenton.com/</t>
  </si>
  <si>
    <t>http://info.bayareanewsgroup.com/</t>
  </si>
  <si>
    <t>Ben Roschke</t>
  </si>
  <si>
    <t>Director, Sales &amp; Marketing</t>
  </si>
  <si>
    <t>http://www.be-law.com/</t>
  </si>
  <si>
    <t>408.792.4540</t>
  </si>
  <si>
    <t>408 Almaden Blvd.
San Jose, CA 95110</t>
  </si>
  <si>
    <t>Entry Level</t>
  </si>
  <si>
    <t>Pieter Smith</t>
  </si>
  <si>
    <t>NA</t>
  </si>
  <si>
    <t>Dasherboard/LCD</t>
  </si>
  <si>
    <t>Sj Public Library</t>
  </si>
  <si>
    <t>http://www.salasobrien.com/</t>
  </si>
  <si>
    <t>Elizabeth Castenada</t>
  </si>
  <si>
    <t>Marketing Department</t>
  </si>
  <si>
    <t>elizabeth.castaneda@sjlibrary.org</t>
  </si>
  <si>
    <t>408.808.2175</t>
  </si>
  <si>
    <t xml:space="preserve">150 E San Fernando St. San Jose, CA </t>
  </si>
  <si>
    <t xml:space="preserve">LCD  </t>
  </si>
  <si>
    <t>Colliers</t>
  </si>
  <si>
    <t>Buchholz, David</t>
  </si>
  <si>
    <t>VP</t>
  </si>
  <si>
    <t>David.Buchholz@colliers.com</t>
  </si>
  <si>
    <t>408 282 3884</t>
  </si>
  <si>
    <t>450 West Santa Clara Street | San Jose, CA 95113 | United States</t>
  </si>
  <si>
    <t xml:space="preserve">LCD </t>
  </si>
  <si>
    <t>Childrens Disco Museum</t>
  </si>
  <si>
    <t>Autumn Young Knies</t>
  </si>
  <si>
    <t>Marketing Manager</t>
  </si>
  <si>
    <t>Ayoung@cdm.org</t>
  </si>
  <si>
    <t>408)673-2861</t>
  </si>
  <si>
    <t>180 Woz Way, San Jose CA 95110</t>
  </si>
  <si>
    <t>SJC</t>
  </si>
  <si>
    <t>4871</t>
  </si>
  <si>
    <t>Vicki Day</t>
  </si>
  <si>
    <t>http://www.trammellcrow.com/EN/Pages/home.aspx</t>
  </si>
  <si>
    <t>California Payroll</t>
  </si>
  <si>
    <t>Thelma Mullins</t>
  </si>
  <si>
    <t>MArketing Manager</t>
  </si>
  <si>
    <t>TMullins@californiapayroll.com</t>
  </si>
  <si>
    <t>Don Rocha</t>
  </si>
  <si>
    <t>https://www.meriwest.com/</t>
  </si>
  <si>
    <t>District 9 Councilmember</t>
  </si>
  <si>
    <t>district9@sanjoseca.gov</t>
  </si>
  <si>
    <t xml:space="preserve">200 East Santa Clara Street, 18th Fl
San José, CA 95113 </t>
  </si>
  <si>
    <t>Chappie Jones</t>
  </si>
  <si>
    <t>https://www.alliancecu.org/home</t>
  </si>
  <si>
    <t>Ash Karla</t>
  </si>
  <si>
    <t>http://www.ndsj.org/s/970/start.aspx</t>
  </si>
  <si>
    <t>Magdelana Caresco</t>
  </si>
  <si>
    <t>Y - 9/11/15</t>
  </si>
  <si>
    <t>Tam Nguyen</t>
  </si>
  <si>
    <t>Rose Herrera</t>
  </si>
  <si>
    <t>Johnny Khamis</t>
  </si>
  <si>
    <t>http://www.hhpz.org/</t>
  </si>
  <si>
    <t>Raul Perelaz</t>
  </si>
  <si>
    <t>4885</t>
  </si>
  <si>
    <t>http://www.sjrotary.org/</t>
  </si>
  <si>
    <t>Nederlander</t>
  </si>
  <si>
    <t>Philz</t>
  </si>
  <si>
    <t>4859</t>
  </si>
  <si>
    <t>Johnson&amp;Yau</t>
  </si>
  <si>
    <t>David Davis</t>
  </si>
  <si>
    <t>http://www.thepastamarket.net/</t>
  </si>
  <si>
    <t>MAnaging Partner</t>
  </si>
  <si>
    <t>daved@jyac.com</t>
  </si>
  <si>
    <t>408-288-5111</t>
  </si>
  <si>
    <t>OFlats</t>
  </si>
  <si>
    <t>Bank of America</t>
  </si>
  <si>
    <t>4870</t>
  </si>
  <si>
    <t>Gail Mohr</t>
  </si>
  <si>
    <t>MArketing Director</t>
  </si>
  <si>
    <t>gail.mohr@bankofamerica.com</t>
  </si>
  <si>
    <t>125 S. MArket St. San Jose, CA 95113</t>
  </si>
  <si>
    <t xml:space="preserve">City National </t>
  </si>
  <si>
    <t>Jaime Chavez</t>
  </si>
  <si>
    <t>http://www.thetech.org/</t>
  </si>
  <si>
    <t>Bridge Bank</t>
  </si>
  <si>
    <t>https://www.cdm.org/</t>
  </si>
  <si>
    <t>Emily Ruvalcaba</t>
  </si>
  <si>
    <t>Exec. VP</t>
  </si>
  <si>
    <t>Emily.Ruvalcaba@bridgebank.com</t>
  </si>
  <si>
    <t>408 556-8327</t>
  </si>
  <si>
    <t>Union Bank</t>
  </si>
  <si>
    <t>Umpqua Bank</t>
  </si>
  <si>
    <t>http://www.flysanjose.com/fl/</t>
  </si>
  <si>
    <t>Fremont Bank</t>
  </si>
  <si>
    <t>Tony Kim</t>
  </si>
  <si>
    <t>Branch Manager</t>
  </si>
  <si>
    <t>tony.kim@fremontbank.com</t>
  </si>
  <si>
    <t>JP Morgan Chase</t>
  </si>
  <si>
    <t>Comerica Bank</t>
  </si>
  <si>
    <t>Bank of the West</t>
  </si>
  <si>
    <t>California Bank and Trust</t>
  </si>
  <si>
    <t>Luther Burbank Savings</t>
  </si>
  <si>
    <t>Santa Clara County Fed CU</t>
  </si>
  <si>
    <t>Boston Bank</t>
  </si>
  <si>
    <t>Barbara Alash</t>
  </si>
  <si>
    <t>J. Lohr</t>
  </si>
  <si>
    <t>Megan Carder</t>
  </si>
  <si>
    <t>Marketing</t>
  </si>
  <si>
    <t>mcarder@jlohr.com</t>
  </si>
  <si>
    <t>408.288.5057</t>
  </si>
  <si>
    <t>1000 Lenzen Avenue, San Jose, CA 95126</t>
  </si>
  <si>
    <t>Crewners</t>
  </si>
  <si>
    <t>Pizza Bocca</t>
  </si>
  <si>
    <t>Good Karma</t>
  </si>
  <si>
    <t>Frescati</t>
  </si>
  <si>
    <t>Billy Birks</t>
  </si>
  <si>
    <t>USF</t>
  </si>
  <si>
    <t>Evergreen Community</t>
  </si>
  <si>
    <t>Paul Mitchell</t>
  </si>
  <si>
    <t>Specialties</t>
  </si>
  <si>
    <t>Ike's</t>
  </si>
  <si>
    <t>Blach Construction</t>
  </si>
  <si>
    <t>Mike Blach</t>
  </si>
  <si>
    <t>mike.blach@blach.com</t>
  </si>
  <si>
    <t>Manh Nguyen</t>
  </si>
  <si>
    <t>Devel Construction Inc</t>
  </si>
  <si>
    <t>https://www.bankofamerica.com/</t>
  </si>
  <si>
    <t>http://www.nederlanderconcerts.com/</t>
  </si>
  <si>
    <t>kbirdsall@develconstruction.com</t>
  </si>
  <si>
    <t>Iron Construction</t>
  </si>
  <si>
    <t>cfolzman@ironconstruction.com</t>
  </si>
  <si>
    <t>http://www.philzcoffee.com/</t>
  </si>
  <si>
    <t>Toeniskoetter Development</t>
  </si>
  <si>
    <t>bkrouskup@tbionline.com</t>
  </si>
  <si>
    <t>DAL Properties</t>
  </si>
  <si>
    <t>mlazzarini@dalpropertiesllc.com</t>
  </si>
  <si>
    <t>Mac Millan Partners Inc</t>
  </si>
  <si>
    <t>don@macanan.com</t>
  </si>
  <si>
    <t>BT Mancini Co. INc</t>
  </si>
  <si>
    <t>skip,mancini@btmancini.com</t>
  </si>
  <si>
    <t>CM Peletz Co.</t>
  </si>
  <si>
    <t>markham@cmpeletz.com</t>
  </si>
  <si>
    <t>Republic Urban Properties</t>
  </si>
  <si>
    <t>mvanevery@republic-urban.com</t>
  </si>
  <si>
    <t>the Stienberg Group</t>
  </si>
  <si>
    <t>eyamane@steinbergarchitects.com</t>
  </si>
  <si>
    <t>Lawyer</t>
  </si>
  <si>
    <t>Xylinx</t>
  </si>
  <si>
    <t>Burr Pilger Meyer</t>
  </si>
  <si>
    <t>Sam Liccardo</t>
  </si>
  <si>
    <t>Nora Campos</t>
  </si>
  <si>
    <t>Zoe Lofgren</t>
  </si>
  <si>
    <t>Golden One</t>
  </si>
  <si>
    <t>Adobe</t>
  </si>
  <si>
    <t>Dice</t>
  </si>
  <si>
    <t>Tickets</t>
  </si>
  <si>
    <t>Hopkins Carley</t>
  </si>
  <si>
    <t>4856</t>
  </si>
  <si>
    <t>LIAM O'CONNER</t>
  </si>
  <si>
    <t>The Man</t>
  </si>
  <si>
    <t>408) 286-9800</t>
  </si>
  <si>
    <t>70 S 1st St, San Jose, CA 95113</t>
  </si>
  <si>
    <t>Waiting for Dan to call on</t>
  </si>
  <si>
    <t>Mike Honda</t>
  </si>
  <si>
    <t>E-Mail</t>
  </si>
  <si>
    <t>Western States Oil</t>
  </si>
  <si>
    <t>slopes@lubeoil.com</t>
  </si>
  <si>
    <t>Confirmed</t>
  </si>
  <si>
    <t>Caldo Oil Co. Inc</t>
  </si>
  <si>
    <t>vicobuecalwest@ol.com</t>
  </si>
  <si>
    <t>Applied Materials</t>
  </si>
  <si>
    <t>mark_walker@amat.com</t>
  </si>
  <si>
    <t>Google</t>
  </si>
  <si>
    <t>Samantha Kaden</t>
  </si>
  <si>
    <t>samanthakaden@google.com</t>
  </si>
  <si>
    <t>1600 Amphitheater Parkway, Mountain View, CA</t>
  </si>
  <si>
    <t>Rebecca Kline</t>
  </si>
  <si>
    <t>CMO</t>
  </si>
  <si>
    <t>rkline@malwarebytes.org</t>
  </si>
  <si>
    <t>408.852.4336 x202</t>
  </si>
  <si>
    <t>10 S. Almaden Blvd. San Jose, CA 95113</t>
  </si>
  <si>
    <t>TRADE</t>
  </si>
  <si>
    <t>Rosie Sundell</t>
  </si>
  <si>
    <t>rosies@bearvalley.com</t>
  </si>
  <si>
    <t>209.753.2301 x 120</t>
  </si>
  <si>
    <t>2280 State Route 207, Bear Valley, CA 95223</t>
  </si>
  <si>
    <t>BDO</t>
  </si>
  <si>
    <t>Brandvia</t>
  </si>
  <si>
    <t>DASHER/LCD</t>
  </si>
  <si>
    <t>Togo's</t>
  </si>
  <si>
    <t>Jacqueline Smith</t>
  </si>
  <si>
    <t>Regional Marketing Manager</t>
  </si>
  <si>
    <t>jackie.smith@togos.com</t>
  </si>
  <si>
    <t>925.989.9645</t>
  </si>
  <si>
    <t>18 N. San Pedro St. San Jose, CA 95113</t>
  </si>
  <si>
    <t>Apigee</t>
  </si>
  <si>
    <t>Scheduled for Sunday 12/7</t>
  </si>
  <si>
    <t>NextSpace</t>
  </si>
  <si>
    <t>Nicole Tindell</t>
  </si>
  <si>
    <t>Pierluigi Oliverio</t>
  </si>
  <si>
    <t>Nadra</t>
  </si>
  <si>
    <t>Public Relations</t>
  </si>
  <si>
    <t>pbhardwaj@tivo.com</t>
  </si>
  <si>
    <t>408-914-3070</t>
  </si>
  <si>
    <t>San Jose, CA</t>
  </si>
  <si>
    <t>Loring Ward</t>
  </si>
  <si>
    <t>Mayra Cruz</t>
  </si>
  <si>
    <t>Xactly</t>
  </si>
  <si>
    <t>Level 3</t>
  </si>
  <si>
    <t>Nickey Berens</t>
  </si>
  <si>
    <t>Field Marketing Manager</t>
  </si>
  <si>
    <t>nicole.berens@level3.com</t>
  </si>
  <si>
    <t>510-303-4044</t>
  </si>
  <si>
    <t>1741 Technology Drive Suite #100 San Jose, CA 95110</t>
  </si>
  <si>
    <t>No Budget</t>
  </si>
  <si>
    <t>PWC</t>
  </si>
  <si>
    <t>Factory 360</t>
  </si>
  <si>
    <t>Activation Manager</t>
  </si>
  <si>
    <t>mmadrid@factory-360.com</t>
  </si>
  <si>
    <t>415.570.1369</t>
  </si>
  <si>
    <t>120 5th Ave New York, NY, 10011</t>
  </si>
  <si>
    <t>Dasher/LCD</t>
  </si>
  <si>
    <t>Close5Factory 360/Close5</t>
  </si>
  <si>
    <t>Clear Channel-YP</t>
  </si>
  <si>
    <t>Mike Farrell</t>
  </si>
  <si>
    <t>Senior Consultant, Integrated Media Sales</t>
  </si>
  <si>
    <t>MichaelFarrell@iheartmedia.com</t>
  </si>
  <si>
    <t>415.247.4502</t>
  </si>
  <si>
    <t>340 Townsend Street, 5th Floor, San Francisco, CA 94107</t>
  </si>
  <si>
    <t>Total targeted</t>
  </si>
  <si>
    <t>DT Ice Confirmed</t>
  </si>
  <si>
    <t>Ice + DTFH</t>
  </si>
  <si>
    <t>Digital Confirmed</t>
  </si>
  <si>
    <t>Digital Forecast</t>
  </si>
  <si>
    <t>% of Target</t>
  </si>
  <si>
    <t>Downtown for the Holidays</t>
  </si>
  <si>
    <t>SCCOAR</t>
  </si>
  <si>
    <t>Anil Babar</t>
  </si>
  <si>
    <t>Director of Government Affairs</t>
  </si>
  <si>
    <t>anil@sccaor.com</t>
  </si>
  <si>
    <t>(408) 445-5063</t>
  </si>
  <si>
    <t>1651 North 1st Street San Jose, CA 95112</t>
  </si>
  <si>
    <t>Presenting at BOD on 1-Oct, high confidence they will return</t>
  </si>
  <si>
    <t>Metro A</t>
  </si>
  <si>
    <t>Case Swenson/Bill DelBaggio</t>
  </si>
  <si>
    <t>310 S. 1st St. San Jose, CA 95113</t>
  </si>
  <si>
    <t>E-mailed formal letter and W-9</t>
  </si>
  <si>
    <t>Eqqus Partners (Praw)</t>
  </si>
  <si>
    <t>Ai Suziki, John PRaw</t>
  </si>
  <si>
    <t>Sobrato</t>
  </si>
  <si>
    <t>Sunpower</t>
  </si>
  <si>
    <t>Bobby Ram</t>
  </si>
  <si>
    <t>Managing Director</t>
  </si>
  <si>
    <t>bobby.ram@sunpowercorp.com</t>
  </si>
  <si>
    <t>408-781-5438</t>
  </si>
  <si>
    <t>77 Rio Robles, San Jose, CA 95134</t>
  </si>
  <si>
    <t>VM/E-mail: Says he is working on it</t>
  </si>
  <si>
    <t>Downtown Ice TRADE ONLY</t>
  </si>
  <si>
    <t>Fairmont Hotel</t>
  </si>
  <si>
    <t>Alpine/Squaw</t>
  </si>
  <si>
    <t>Camron Calvert</t>
  </si>
  <si>
    <t>ccalvert@squaw.com</t>
  </si>
  <si>
    <t>800-403-0206</t>
  </si>
  <si>
    <t>Vail Resorts (Northstar/Kirkwood/Heavenly)</t>
  </si>
  <si>
    <t>Ally Gonzalez</t>
  </si>
  <si>
    <t>AGonzalez@vailresorts.com</t>
  </si>
  <si>
    <t>530-562-8032</t>
  </si>
  <si>
    <t>Sierra at Tahoe</t>
  </si>
  <si>
    <t>Dave Amirault</t>
  </si>
  <si>
    <t>Dir. Marketing/Sales</t>
  </si>
  <si>
    <t>530.659.7453</t>
  </si>
  <si>
    <t>Sugerbowl</t>
  </si>
  <si>
    <t>John Monson</t>
  </si>
  <si>
    <t>jmonson@sugarbowl.com</t>
  </si>
  <si>
    <t>530-426-9000</t>
  </si>
  <si>
    <t>June Mountian</t>
  </si>
  <si>
    <t>aross@mammoth-mtn.com</t>
  </si>
  <si>
    <t>(760) 648-7733</t>
  </si>
  <si>
    <t>Snow Valley</t>
  </si>
  <si>
    <t>(909) 867-2751</t>
  </si>
  <si>
    <t>Dodge Ridge</t>
  </si>
  <si>
    <t>Marissa Stairs</t>
  </si>
  <si>
    <t>info@dodgeridge.com</t>
  </si>
  <si>
    <t>(209) 965-3474</t>
  </si>
  <si>
    <t>Mammouth</t>
  </si>
  <si>
    <t>Joani Lynch</t>
  </si>
  <si>
    <t>(760) 934-2571</t>
  </si>
  <si>
    <t>Badger Pass</t>
  </si>
  <si>
    <t>(209) 372-1000</t>
  </si>
  <si>
    <t>Boreal</t>
  </si>
  <si>
    <t xml:space="preserve">  </t>
  </si>
  <si>
    <t>(530) 426-3663</t>
  </si>
  <si>
    <t>Buckhorn Ski</t>
  </si>
  <si>
    <t>China Peak</t>
  </si>
  <si>
    <t>(559) 233-2500</t>
  </si>
  <si>
    <t>Paul Raymore</t>
  </si>
  <si>
    <t>Mt. Shasta</t>
  </si>
  <si>
    <t>(530) 926-3030</t>
  </si>
  <si>
    <t>Mountain High Ski</t>
  </si>
  <si>
    <t>(888) 754-7878</t>
  </si>
  <si>
    <t>Mt. Baldy</t>
  </si>
  <si>
    <t>(909) 982-0800</t>
  </si>
  <si>
    <t>Mt. Shasta Nordic</t>
  </si>
  <si>
    <t>(530) 926-8610</t>
  </si>
  <si>
    <t>Soda Springs</t>
  </si>
  <si>
    <t>(530) 426-3901</t>
  </si>
  <si>
    <t>Alta Sierra at Shirley Meadow</t>
  </si>
  <si>
    <t>(760) 376-4186</t>
  </si>
  <si>
    <t>Donnor Ski Ranch</t>
  </si>
  <si>
    <t>(530) 426-3635</t>
  </si>
  <si>
    <t>Farmers Market</t>
  </si>
  <si>
    <t>Presenting Sponsor</t>
  </si>
  <si>
    <t>Kaiser</t>
  </si>
  <si>
    <t>4731</t>
  </si>
  <si>
    <t>Y - 6/16/15</t>
  </si>
  <si>
    <t>Green</t>
  </si>
  <si>
    <t>Skinnyprice (7/17)</t>
  </si>
  <si>
    <t>Skinnyprice (August)</t>
  </si>
  <si>
    <t>Bear Naked (August 28)</t>
  </si>
  <si>
    <t>One South Market</t>
  </si>
  <si>
    <t>4786</t>
  </si>
  <si>
    <t>N</t>
  </si>
  <si>
    <t>A1 Solar</t>
  </si>
  <si>
    <t>Anderson Windows/Soloar company</t>
  </si>
  <si>
    <t>Music in the Park</t>
  </si>
  <si>
    <t>Beer</t>
  </si>
  <si>
    <t>Wine</t>
  </si>
  <si>
    <t>Wine - J.lohr</t>
  </si>
  <si>
    <t>Spirits</t>
  </si>
  <si>
    <t>Young's (July)</t>
  </si>
  <si>
    <t>4828</t>
  </si>
  <si>
    <t>&lt;---o/s as of 10/231/5; PB</t>
  </si>
  <si>
    <t>Swenson/Ritchie VIP (July)</t>
  </si>
  <si>
    <t>&lt;---never invoiced; PB</t>
  </si>
  <si>
    <t>Malwarebytes (June)</t>
  </si>
  <si>
    <t>4788</t>
  </si>
  <si>
    <t>Y - 6/26/15</t>
  </si>
  <si>
    <t>FarmFresh (July 17)</t>
  </si>
  <si>
    <t>Y - 7/23/15</t>
  </si>
  <si>
    <t>Farm Fresh (August 28)</t>
  </si>
  <si>
    <t>Y - 8/7/15</t>
  </si>
  <si>
    <t>Y</t>
  </si>
  <si>
    <t>Bear Naked (July)</t>
  </si>
  <si>
    <t>4829</t>
  </si>
  <si>
    <t>Bear Naked  (August)</t>
  </si>
  <si>
    <t>4835</t>
  </si>
  <si>
    <t>Elemental Wellness</t>
  </si>
  <si>
    <t>4830</t>
  </si>
  <si>
    <t>Y - 8/21/15</t>
  </si>
  <si>
    <t>Wingstop</t>
  </si>
  <si>
    <t>Verizon</t>
  </si>
  <si>
    <t>Digital Realty VIP</t>
  </si>
  <si>
    <t xml:space="preserve">THA - Equilizer </t>
  </si>
  <si>
    <t>Nahir Wold</t>
  </si>
  <si>
    <t>Account Director/Publicist | THA targeted</t>
  </si>
  <si>
    <t>Nahir@thaweb.com</t>
  </si>
  <si>
    <t>619-240-3644</t>
  </si>
  <si>
    <t>P.O. Box 211194, Chula Vista, CA 91921</t>
  </si>
  <si>
    <t>T-Mobile</t>
  </si>
  <si>
    <t>Ryan Duarte</t>
  </si>
  <si>
    <t>Jarrittos (Urban Marketing)</t>
  </si>
  <si>
    <t>Tiffany Borland</t>
  </si>
  <si>
    <t>Project Manager</t>
  </si>
  <si>
    <t>tiffany@mpurbanmarketing.com</t>
  </si>
  <si>
    <t>323.204.3020</t>
  </si>
  <si>
    <t>Dine Downtown</t>
  </si>
  <si>
    <t>Title Sponsor</t>
  </si>
  <si>
    <t>Sysco</t>
  </si>
  <si>
    <t>4785</t>
  </si>
  <si>
    <t>Y - 6/22/15</t>
  </si>
  <si>
    <t>Colby Morse</t>
  </si>
  <si>
    <t>VP Sales</t>
  </si>
  <si>
    <t>Morse.Colby@sfo.sysco.com</t>
  </si>
  <si>
    <t>510.226.3289</t>
  </si>
  <si>
    <t>5900 Stewart Ave, Fremont, CA 94538</t>
  </si>
  <si>
    <t>4798</t>
  </si>
  <si>
    <t>Her City</t>
  </si>
  <si>
    <t>Downtown Doors</t>
  </si>
  <si>
    <t>Live and Local</t>
  </si>
  <si>
    <t>Young's Market Sponsor</t>
  </si>
  <si>
    <t>Southern Spirits</t>
  </si>
  <si>
    <t>Republic</t>
  </si>
  <si>
    <t>Cisco Foundation</t>
  </si>
  <si>
    <t>Siricha Festival</t>
  </si>
  <si>
    <t>C2SV</t>
  </si>
  <si>
    <t>Event Series Contributions</t>
  </si>
  <si>
    <t>Ellenberg &amp; Hull</t>
  </si>
  <si>
    <t>Swift</t>
  </si>
  <si>
    <t>Bacon Festival</t>
  </si>
  <si>
    <t>MEgan Westphal</t>
  </si>
  <si>
    <t>THA</t>
  </si>
  <si>
    <t>Farmer Johns</t>
  </si>
  <si>
    <t>smartCar</t>
  </si>
  <si>
    <t>Costco</t>
  </si>
  <si>
    <t>500lbs of Bacon Donated</t>
  </si>
  <si>
    <t>Taco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</si>
</sst>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32" x14ac:knownFonts="1">
    <font>
      <sz val="10"/>
      <color rgb="FF000000"/>
      <name val="Arial"/>
    </font>
    <font>
      <sz val="10"/>
      <name val="Arial"/>
    </font>
    <font>
      <b/>
      <sz val="8"/>
      <name val="Arial"/>
    </font>
    <font>
      <b/>
      <sz val="10"/>
      <name val="Arial"/>
    </font>
    <font>
      <sz val="10"/>
      <name val="Arial"/>
    </font>
    <font>
      <b/>
      <sz val="9"/>
      <name val="Arial"/>
    </font>
    <font>
      <sz val="9"/>
      <name val="Arial"/>
    </font>
    <font>
      <sz val="8"/>
      <name val="Arial"/>
    </font>
    <font>
      <b/>
      <sz val="10"/>
      <name val="Arial"/>
    </font>
    <font>
      <i/>
      <sz val="8"/>
      <name val="Arial"/>
    </font>
    <font>
      <i/>
      <sz val="8"/>
      <color rgb="FFFF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8"/>
      <color rgb="FF222222"/>
      <name val="Arial"/>
    </font>
    <font>
      <sz val="8"/>
      <color rgb="FF500050"/>
      <name val="Arial"/>
    </font>
    <font>
      <sz val="8"/>
      <color rgb="FF555555"/>
      <name val="Arial"/>
    </font>
    <font>
      <b/>
      <i/>
      <sz val="10"/>
      <name val="Arial"/>
    </font>
    <font>
      <i/>
      <sz val="10"/>
      <name val="Arial"/>
    </font>
    <font>
      <sz val="10"/>
      <color rgb="FF555555"/>
      <name val="Arial"/>
    </font>
    <font>
      <sz val="10"/>
      <color rgb="FF222222"/>
      <name val="Arial"/>
    </font>
    <font>
      <b/>
      <i/>
      <sz val="8"/>
      <name val="Arial"/>
    </font>
    <font>
      <i/>
      <strike/>
      <sz val="8"/>
      <name val="Arial"/>
    </font>
    <font>
      <i/>
      <sz val="8"/>
      <color rgb="FF000000"/>
      <name val="Arial"/>
    </font>
    <font>
      <sz val="10"/>
      <color rgb="FF000000"/>
      <name val="Arial"/>
    </font>
    <font>
      <b/>
      <sz val="12"/>
      <name val="Arial"/>
    </font>
    <font>
      <sz val="12"/>
      <color rgb="FF000000"/>
      <name val="Arial"/>
    </font>
    <font>
      <sz val="12"/>
      <name val="Arial"/>
    </font>
    <font>
      <u/>
      <sz val="12"/>
      <color rgb="FF0000FF"/>
      <name val="Arial"/>
    </font>
    <font>
      <i/>
      <sz val="12"/>
      <name val="Arial"/>
    </font>
    <font>
      <i/>
      <sz val="12"/>
      <color rgb="FFFF0000"/>
      <name val="Arial"/>
    </font>
    <font>
      <sz val="12"/>
      <color rgb="FF0000FF"/>
      <name val="Arial"/>
    </font>
    <font>
      <b/>
      <sz val="12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A64D79"/>
        <bgColor rgb="FFA64D79"/>
      </patternFill>
    </fill>
    <fill>
      <patternFill patternType="solid">
        <fgColor rgb="FF1C4587"/>
        <bgColor rgb="FF1C4587"/>
      </patternFill>
    </fill>
    <fill>
      <patternFill patternType="solid">
        <fgColor rgb="FFD9D9D9"/>
        <bgColor rgb="FFD9D9D9"/>
      </patternFill>
    </fill>
    <fill>
      <patternFill patternType="solid">
        <fgColor rgb="FFF1C232"/>
        <bgColor rgb="FFF1C23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2" xfId="0" applyFont="1" applyBorder="1"/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/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0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center"/>
    </xf>
    <xf numFmtId="0" fontId="7" fillId="0" borderId="0" xfId="0" applyFont="1"/>
    <xf numFmtId="10" fontId="2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1" fillId="0" borderId="0" xfId="0" applyFont="1" applyAlignment="1"/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2" xfId="0" applyFont="1" applyFill="1" applyBorder="1" applyAlignment="1">
      <alignment horizontal="center"/>
    </xf>
    <xf numFmtId="164" fontId="9" fillId="0" borderId="0" xfId="0" applyNumberFormat="1" applyFont="1" applyAlignment="1">
      <alignment horizontal="left"/>
    </xf>
    <xf numFmtId="0" fontId="1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1" fillId="4" borderId="0" xfId="0" applyFont="1" applyFill="1" applyAlignment="1"/>
    <xf numFmtId="0" fontId="2" fillId="5" borderId="2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/>
    <xf numFmtId="0" fontId="7" fillId="6" borderId="0" xfId="0" applyFont="1" applyFill="1" applyAlignme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/>
    <xf numFmtId="0" fontId="11" fillId="6" borderId="0" xfId="0" applyFont="1" applyFill="1" applyAlignment="1"/>
    <xf numFmtId="0" fontId="13" fillId="6" borderId="0" xfId="0" applyFont="1" applyFill="1" applyAlignment="1"/>
    <xf numFmtId="0" fontId="14" fillId="6" borderId="0" xfId="0" applyFont="1" applyFill="1" applyAlignment="1"/>
    <xf numFmtId="0" fontId="15" fillId="6" borderId="0" xfId="0" applyFont="1" applyFill="1" applyAlignment="1"/>
    <xf numFmtId="0" fontId="16" fillId="0" borderId="0" xfId="0" applyFont="1" applyAlignment="1">
      <alignment horizontal="left"/>
    </xf>
    <xf numFmtId="0" fontId="17" fillId="0" borderId="0" xfId="0" applyFont="1"/>
    <xf numFmtId="0" fontId="2" fillId="0" borderId="0" xfId="0" applyFont="1" applyAlignment="1">
      <alignment horizontal="left"/>
    </xf>
    <xf numFmtId="0" fontId="11" fillId="6" borderId="0" xfId="0" applyFont="1" applyFill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6" borderId="0" xfId="0" applyFont="1" applyFill="1" applyAlignment="1">
      <alignment horizontal="left"/>
    </xf>
    <xf numFmtId="0" fontId="19" fillId="6" borderId="0" xfId="0" applyFont="1" applyFill="1" applyAlignment="1"/>
    <xf numFmtId="0" fontId="8" fillId="0" borderId="0" xfId="0" applyFont="1"/>
    <xf numFmtId="0" fontId="13" fillId="6" borderId="0" xfId="0" applyFont="1" applyFill="1" applyAlignment="1"/>
    <xf numFmtId="0" fontId="9" fillId="6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4" fontId="7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6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/>
    <xf numFmtId="0" fontId="1" fillId="0" borderId="0" xfId="0" applyFont="1" applyAlignment="1"/>
    <xf numFmtId="0" fontId="7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23" fillId="0" borderId="2" xfId="0" applyFont="1" applyBorder="1" applyAlignment="1"/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left"/>
    </xf>
    <xf numFmtId="10" fontId="2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0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9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0" fontId="25" fillId="0" borderId="0" xfId="0" applyFont="1" applyAlignment="1"/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left"/>
    </xf>
    <xf numFmtId="0" fontId="27" fillId="0" borderId="1" xfId="0" applyFont="1" applyBorder="1" applyAlignment="1"/>
    <xf numFmtId="0" fontId="26" fillId="0" borderId="0" xfId="0" applyFont="1"/>
    <xf numFmtId="0" fontId="24" fillId="7" borderId="0" xfId="0" applyFont="1" applyFill="1" applyAlignment="1">
      <alignment horizontal="left"/>
    </xf>
    <xf numFmtId="164" fontId="24" fillId="7" borderId="0" xfId="0" applyNumberFormat="1" applyFont="1" applyFill="1" applyAlignment="1">
      <alignment horizontal="left"/>
    </xf>
    <xf numFmtId="0" fontId="24" fillId="7" borderId="1" xfId="0" applyFont="1" applyFill="1" applyBorder="1" applyAlignment="1">
      <alignment horizontal="center" wrapText="1"/>
    </xf>
    <xf numFmtId="0" fontId="27" fillId="7" borderId="1" xfId="0" applyFont="1" applyFill="1" applyBorder="1" applyAlignment="1"/>
    <xf numFmtId="0" fontId="25" fillId="7" borderId="0" xfId="0" applyFont="1" applyFill="1" applyAlignment="1"/>
    <xf numFmtId="0" fontId="28" fillId="7" borderId="0" xfId="0" applyFont="1" applyFill="1" applyAlignment="1">
      <alignment horizontal="left"/>
    </xf>
    <xf numFmtId="164" fontId="28" fillId="7" borderId="0" xfId="0" applyNumberFormat="1" applyFont="1" applyFill="1" applyAlignment="1">
      <alignment horizontal="left"/>
    </xf>
    <xf numFmtId="0" fontId="29" fillId="7" borderId="0" xfId="0" applyFont="1" applyFill="1" applyAlignment="1">
      <alignment horizontal="left"/>
    </xf>
    <xf numFmtId="164" fontId="29" fillId="7" borderId="0" xfId="0" applyNumberFormat="1" applyFont="1" applyFill="1" applyAlignment="1">
      <alignment horizontal="left"/>
    </xf>
    <xf numFmtId="0" fontId="30" fillId="7" borderId="1" xfId="0" applyFont="1" applyFill="1" applyBorder="1" applyAlignment="1"/>
    <xf numFmtId="0" fontId="31" fillId="7" borderId="0" xfId="0" applyFont="1" applyFill="1" applyAlignment="1">
      <alignment horizontal="left"/>
    </xf>
    <xf numFmtId="164" fontId="31" fillId="7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0" Type="http://schemas.openxmlformats.org/officeDocument/2006/relationships/hyperlink" Target="https://www.techcu.com/" TargetMode="External"/><Relationship Id="rId21" Type="http://schemas.openxmlformats.org/officeDocument/2006/relationships/hyperlink" Target="http://www.hogefenton.com/" TargetMode="External"/><Relationship Id="rId22" Type="http://schemas.openxmlformats.org/officeDocument/2006/relationships/hyperlink" Target="http://info.bayareanewsgroup.com/" TargetMode="External"/><Relationship Id="rId23" Type="http://schemas.openxmlformats.org/officeDocument/2006/relationships/hyperlink" Target="http://www.be-law.com/" TargetMode="External"/><Relationship Id="rId24" Type="http://schemas.openxmlformats.org/officeDocument/2006/relationships/hyperlink" Target="http://www.salasobrien.com/" TargetMode="External"/><Relationship Id="rId25" Type="http://schemas.openxmlformats.org/officeDocument/2006/relationships/hyperlink" Target="http://www.trammellcrow.com/EN/Pages/home.aspx" TargetMode="External"/><Relationship Id="rId26" Type="http://schemas.openxmlformats.org/officeDocument/2006/relationships/hyperlink" Target="https://www.meriwest.com/" TargetMode="External"/><Relationship Id="rId27" Type="http://schemas.openxmlformats.org/officeDocument/2006/relationships/hyperlink" Target="https://www.alliancecu.org/home" TargetMode="External"/><Relationship Id="rId28" Type="http://schemas.openxmlformats.org/officeDocument/2006/relationships/hyperlink" Target="http://www.ndsj.org/s/970/start.aspx" TargetMode="External"/><Relationship Id="rId29" Type="http://schemas.openxmlformats.org/officeDocument/2006/relationships/hyperlink" Target="http://www.hhpz.org/" TargetMode="External"/><Relationship Id="rId1" Type="http://schemas.openxmlformats.org/officeDocument/2006/relationships/hyperlink" Target="https://www.hawaiianairlines.com/" TargetMode="External"/><Relationship Id="rId2" Type="http://schemas.openxmlformats.org/officeDocument/2006/relationships/hyperlink" Target="https://www.wellsfargo.com/" TargetMode="External"/><Relationship Id="rId3" Type="http://schemas.openxmlformats.org/officeDocument/2006/relationships/hyperlink" Target="http://www.pge.com/" TargetMode="External"/><Relationship Id="rId4" Type="http://schemas.openxmlformats.org/officeDocument/2006/relationships/hyperlink" Target="http://www.huawei.com/us/" TargetMode="External"/><Relationship Id="rId5" Type="http://schemas.openxmlformats.org/officeDocument/2006/relationships/hyperlink" Target="https://www.paypal.com/home" TargetMode="External"/><Relationship Id="rId30" Type="http://schemas.openxmlformats.org/officeDocument/2006/relationships/hyperlink" Target="http://www.sjrotary.org/" TargetMode="External"/><Relationship Id="rId31" Type="http://schemas.openxmlformats.org/officeDocument/2006/relationships/hyperlink" Target="http://www.thepastamarket.net/" TargetMode="External"/><Relationship Id="rId32" Type="http://schemas.openxmlformats.org/officeDocument/2006/relationships/hyperlink" Target="http://www.thetech.org/" TargetMode="External"/><Relationship Id="rId9" Type="http://schemas.openxmlformats.org/officeDocument/2006/relationships/hyperlink" Target="http://www.martinellis.com/" TargetMode="External"/><Relationship Id="rId6" Type="http://schemas.openxmlformats.org/officeDocument/2006/relationships/hyperlink" Target="http://www.barryswensonbuilder.com/" TargetMode="External"/><Relationship Id="rId7" Type="http://schemas.openxmlformats.org/officeDocument/2006/relationships/hyperlink" Target="http://www.skanska.com/" TargetMode="External"/><Relationship Id="rId8" Type="http://schemas.openxmlformats.org/officeDocument/2006/relationships/hyperlink" Target="http://www.insightrealtyco.com/" TargetMode="External"/><Relationship Id="rId33" Type="http://schemas.openxmlformats.org/officeDocument/2006/relationships/hyperlink" Target="https://www.cdm.org/" TargetMode="External"/><Relationship Id="rId34" Type="http://schemas.openxmlformats.org/officeDocument/2006/relationships/hyperlink" Target="http://www.flysanjose.com/fl/" TargetMode="External"/><Relationship Id="rId35" Type="http://schemas.openxmlformats.org/officeDocument/2006/relationships/hyperlink" Target="https://www.bankofamerica.com/" TargetMode="External"/><Relationship Id="rId36" Type="http://schemas.openxmlformats.org/officeDocument/2006/relationships/hyperlink" Target="http://www.nederlanderconcerts.com/" TargetMode="External"/><Relationship Id="rId10" Type="http://schemas.openxmlformats.org/officeDocument/2006/relationships/hyperlink" Target="http://www.sanjoseca.gov/index.aspx?nid=195" TargetMode="External"/><Relationship Id="rId11" Type="http://schemas.openxmlformats.org/officeDocument/2006/relationships/hyperlink" Target="http://www.ey.com/" TargetMode="External"/><Relationship Id="rId12" Type="http://schemas.openxmlformats.org/officeDocument/2006/relationships/hyperlink" Target="http://www.place.hyatt.com/en/hyattplace.html" TargetMode="External"/><Relationship Id="rId13" Type="http://schemas.openxmlformats.org/officeDocument/2006/relationships/hyperlink" Target="http://chreynolds.com/" TargetMode="External"/><Relationship Id="rId14" Type="http://schemas.openxmlformats.org/officeDocument/2006/relationships/hyperlink" Target="http://www.thecorecompanies.com/" TargetMode="External"/><Relationship Id="rId15" Type="http://schemas.openxmlformats.org/officeDocument/2006/relationships/hyperlink" Target="http://www.capitolcorridor.org/" TargetMode="External"/><Relationship Id="rId16" Type="http://schemas.openxmlformats.org/officeDocument/2006/relationships/hyperlink" Target="https://www.cefcu.com/" TargetMode="External"/><Relationship Id="rId17" Type="http://schemas.openxmlformats.org/officeDocument/2006/relationships/hyperlink" Target="http://www.sjearthquakes.com/" TargetMode="External"/><Relationship Id="rId18" Type="http://schemas.openxmlformats.org/officeDocument/2006/relationships/hyperlink" Target="https://www.valleyhealthplan.org/Pages/default.aspx" TargetMode="External"/><Relationship Id="rId19" Type="http://schemas.openxmlformats.org/officeDocument/2006/relationships/hyperlink" Target="http://www.pamf.org/" TargetMode="External"/><Relationship Id="rId37" Type="http://schemas.openxmlformats.org/officeDocument/2006/relationships/hyperlink" Target="http://www.philzcoffe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4"/>
  <sheetViews>
    <sheetView workbookViewId="0">
      <pane ySplit="8" topLeftCell="A9" activePane="bottomLeft" state="frozen"/>
      <selection pane="bottomLeft" activeCell="B10" sqref="B10"/>
    </sheetView>
  </sheetViews>
  <sheetFormatPr baseColWidth="10" defaultColWidth="14.5" defaultRowHeight="15.75" customHeight="1" x14ac:dyDescent="0"/>
  <cols>
    <col min="1" max="1" width="20.83203125" customWidth="1"/>
    <col min="2" max="2" width="19.83203125" customWidth="1"/>
    <col min="8" max="8" width="21.1640625" customWidth="1"/>
    <col min="9" max="9" width="17.1640625" customWidth="1"/>
    <col min="10" max="10" width="16.6640625" customWidth="1"/>
    <col min="11" max="11" width="14.6640625" customWidth="1"/>
    <col min="12" max="12" width="43" customWidth="1"/>
    <col min="13" max="13" width="67.5" customWidth="1"/>
  </cols>
  <sheetData>
    <row r="1" spans="1:28" ht="12">
      <c r="A1" s="5" t="s">
        <v>0</v>
      </c>
      <c r="B1" s="7"/>
      <c r="C1" s="5" t="s">
        <v>7</v>
      </c>
      <c r="D1" s="5" t="s">
        <v>8</v>
      </c>
      <c r="E1" s="5" t="s">
        <v>9</v>
      </c>
      <c r="F1" s="9"/>
      <c r="H1" s="11" t="s">
        <v>13</v>
      </c>
      <c r="I1" s="13" t="s">
        <v>13</v>
      </c>
      <c r="J1" s="13" t="s">
        <v>13</v>
      </c>
      <c r="K1" s="14"/>
      <c r="L1" s="14"/>
      <c r="M1" s="15"/>
      <c r="N1" s="16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:28" ht="12">
      <c r="A2" s="13" t="s">
        <v>33</v>
      </c>
      <c r="C2" s="19">
        <v>260000</v>
      </c>
      <c r="D2" s="19">
        <f>SUM(C156)</f>
        <v>213625</v>
      </c>
      <c r="E2" s="21">
        <f t="shared" ref="E2:E3" si="0">SUM(D2/C2)</f>
        <v>0.82163461538461535</v>
      </c>
      <c r="F2" s="19">
        <f t="shared" ref="F2:F3" si="1">SUM(D2-C2)*10%</f>
        <v>-4637.5</v>
      </c>
      <c r="H2" s="24">
        <f>SUM(D2+E14)</f>
        <v>239925</v>
      </c>
      <c r="I2" s="25" t="s">
        <v>13</v>
      </c>
      <c r="J2" s="13" t="s">
        <v>13</v>
      </c>
      <c r="K2" s="14"/>
      <c r="L2" s="14"/>
      <c r="M2" s="15"/>
      <c r="N2" s="16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12">
      <c r="A3" s="13" t="s">
        <v>60</v>
      </c>
      <c r="C3" s="19">
        <v>65000</v>
      </c>
      <c r="D3" s="19">
        <f>SUM(C214+C237+C245+C253+C264+C275+C294+C305+C316+C330)</f>
        <v>67800</v>
      </c>
      <c r="E3" s="21">
        <f t="shared" si="0"/>
        <v>1.043076923076923</v>
      </c>
      <c r="F3" s="19">
        <f t="shared" si="1"/>
        <v>280</v>
      </c>
      <c r="H3" s="24">
        <f>SUM(C2-H2)</f>
        <v>20075</v>
      </c>
      <c r="I3" s="27"/>
      <c r="J3" s="13" t="s">
        <v>13</v>
      </c>
      <c r="K3" s="14" t="s">
        <v>13</v>
      </c>
      <c r="L3" s="14" t="s">
        <v>13</v>
      </c>
      <c r="M3" s="15"/>
      <c r="N3" s="16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ht="12">
      <c r="A4" s="13" t="s">
        <v>67</v>
      </c>
      <c r="C4" s="19">
        <v>0</v>
      </c>
      <c r="D4" s="19">
        <f>SUM(C330+C294)</f>
        <v>0</v>
      </c>
      <c r="E4" s="21"/>
      <c r="F4" s="19">
        <f>SUM(D4*25%)/2</f>
        <v>0</v>
      </c>
      <c r="H4" s="13" t="s">
        <v>13</v>
      </c>
      <c r="I4" s="25" t="s">
        <v>13</v>
      </c>
      <c r="J4" s="13" t="s">
        <v>13</v>
      </c>
      <c r="K4" s="14"/>
      <c r="L4" s="14"/>
      <c r="M4" s="15"/>
      <c r="N4" s="16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12">
      <c r="A5" s="28" t="s">
        <v>75</v>
      </c>
      <c r="B5" s="7"/>
      <c r="C5" s="29">
        <v>0</v>
      </c>
      <c r="D5" s="29">
        <v>0</v>
      </c>
      <c r="E5" s="31"/>
      <c r="F5" s="29">
        <f>SUM(D5-C5)*10%</f>
        <v>0</v>
      </c>
      <c r="G5" s="32"/>
      <c r="H5" s="13" t="s">
        <v>13</v>
      </c>
      <c r="I5" s="22" t="s">
        <v>13</v>
      </c>
      <c r="J5" s="13" t="s">
        <v>13</v>
      </c>
      <c r="K5" s="14"/>
      <c r="L5" s="14"/>
      <c r="M5" s="15"/>
      <c r="N5" s="16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ht="12">
      <c r="A6" s="13" t="s">
        <v>89</v>
      </c>
      <c r="C6" s="14"/>
      <c r="D6" s="14"/>
      <c r="E6" s="14"/>
      <c r="F6" s="33"/>
      <c r="G6" s="32"/>
      <c r="H6" s="14"/>
      <c r="I6" s="14"/>
      <c r="J6" s="14"/>
      <c r="K6" s="14"/>
      <c r="L6" s="14"/>
      <c r="M6" s="15"/>
      <c r="N6" s="1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12">
      <c r="A7" s="14"/>
      <c r="B7" s="14"/>
      <c r="C7" s="14"/>
      <c r="D7" s="14"/>
      <c r="E7" s="33"/>
      <c r="F7" s="33"/>
      <c r="G7" s="32"/>
      <c r="H7" s="14"/>
      <c r="I7" s="14"/>
      <c r="J7" s="14"/>
      <c r="K7" s="14"/>
      <c r="L7" s="14"/>
      <c r="M7" s="15"/>
      <c r="N7" s="16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12">
      <c r="A8" s="34" t="s">
        <v>93</v>
      </c>
      <c r="B8" s="34" t="s">
        <v>3</v>
      </c>
      <c r="C8" s="34" t="s">
        <v>98</v>
      </c>
      <c r="D8" s="34" t="s">
        <v>1</v>
      </c>
      <c r="E8" s="35" t="s">
        <v>100</v>
      </c>
      <c r="F8" s="35" t="s">
        <v>102</v>
      </c>
      <c r="G8" s="36" t="s">
        <v>103</v>
      </c>
      <c r="H8" s="34" t="s">
        <v>108</v>
      </c>
      <c r="I8" s="34" t="s">
        <v>109</v>
      </c>
      <c r="J8" s="34" t="s">
        <v>110</v>
      </c>
      <c r="K8" s="34" t="s">
        <v>111</v>
      </c>
      <c r="L8" s="34" t="s">
        <v>112</v>
      </c>
      <c r="M8" s="15"/>
      <c r="N8" s="16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ht="9.75" customHeight="1">
      <c r="A9" s="37"/>
      <c r="B9" s="39"/>
      <c r="C9" s="39"/>
      <c r="D9" s="39"/>
      <c r="E9" s="40"/>
      <c r="F9" s="40"/>
      <c r="G9" s="42"/>
      <c r="H9" s="44"/>
      <c r="I9" s="44"/>
      <c r="J9" s="44"/>
      <c r="K9" s="44"/>
      <c r="L9" s="44"/>
      <c r="M9" s="45"/>
      <c r="N9" s="4"/>
    </row>
    <row r="10" spans="1:28" ht="12">
      <c r="A10" s="47" t="s">
        <v>125</v>
      </c>
      <c r="B10" s="48"/>
      <c r="C10" s="48"/>
      <c r="D10" s="48"/>
      <c r="E10" s="49"/>
      <c r="F10" s="49"/>
      <c r="G10" s="50"/>
      <c r="H10" s="48"/>
      <c r="I10" s="48"/>
      <c r="J10" s="48"/>
      <c r="K10" s="48"/>
      <c r="L10" s="48"/>
      <c r="M10" s="48"/>
      <c r="N10" s="4"/>
    </row>
    <row r="11" spans="1:28" ht="12">
      <c r="A11" s="22" t="s">
        <v>47</v>
      </c>
      <c r="B11" s="13" t="s">
        <v>49</v>
      </c>
      <c r="C11" s="23">
        <v>75000</v>
      </c>
      <c r="D11" s="51">
        <v>75000</v>
      </c>
      <c r="E11" s="52"/>
      <c r="F11" s="52"/>
      <c r="G11" s="50"/>
      <c r="H11" s="22" t="s">
        <v>137</v>
      </c>
      <c r="I11" s="22" t="s">
        <v>138</v>
      </c>
      <c r="J11" s="22" t="s">
        <v>139</v>
      </c>
      <c r="K11" s="22" t="s">
        <v>140</v>
      </c>
      <c r="L11" s="22" t="s">
        <v>141</v>
      </c>
      <c r="M11" s="22" t="s">
        <v>13</v>
      </c>
      <c r="N11" s="54"/>
    </row>
    <row r="12" spans="1:28" ht="12">
      <c r="A12" s="22" t="s">
        <v>84</v>
      </c>
      <c r="B12" s="13" t="s">
        <v>16</v>
      </c>
      <c r="C12" s="23">
        <v>17500</v>
      </c>
      <c r="D12" s="51">
        <v>17500</v>
      </c>
      <c r="E12" s="52" t="s">
        <v>13</v>
      </c>
      <c r="F12" s="52" t="s">
        <v>13</v>
      </c>
      <c r="G12" s="50"/>
      <c r="H12" s="22" t="s">
        <v>142</v>
      </c>
      <c r="I12" s="22" t="s">
        <v>143</v>
      </c>
      <c r="J12" s="22" t="s">
        <v>144</v>
      </c>
      <c r="K12" s="22" t="s">
        <v>145</v>
      </c>
      <c r="L12" s="22" t="s">
        <v>146</v>
      </c>
      <c r="M12" s="22" t="s">
        <v>13</v>
      </c>
      <c r="N12" s="54"/>
    </row>
    <row r="13" spans="1:28" ht="12">
      <c r="A13" s="22" t="s">
        <v>84</v>
      </c>
      <c r="B13" s="13" t="s">
        <v>17</v>
      </c>
      <c r="C13" s="23">
        <v>13000</v>
      </c>
      <c r="D13" s="51">
        <v>13000</v>
      </c>
      <c r="E13" s="52"/>
      <c r="F13" s="52" t="s">
        <v>147</v>
      </c>
      <c r="G13" s="56" t="s">
        <v>148</v>
      </c>
      <c r="H13" s="22" t="s">
        <v>150</v>
      </c>
      <c r="I13" s="22" t="s">
        <v>151</v>
      </c>
      <c r="J13" s="22" t="s">
        <v>152</v>
      </c>
      <c r="K13" s="22" t="s">
        <v>153</v>
      </c>
      <c r="L13" s="48"/>
      <c r="M13" s="22" t="s">
        <v>13</v>
      </c>
      <c r="N13" s="54"/>
      <c r="Q13" s="57" t="s">
        <v>13</v>
      </c>
    </row>
    <row r="14" spans="1:28" ht="12">
      <c r="A14" s="22" t="s">
        <v>113</v>
      </c>
      <c r="B14" s="41" t="s">
        <v>44</v>
      </c>
      <c r="C14" s="43">
        <v>12000</v>
      </c>
      <c r="D14" s="51">
        <v>12000</v>
      </c>
      <c r="E14" s="52">
        <f>SUM(C14+C20+C30+C40+C43+C49+C61+C62+C63)</f>
        <v>26300</v>
      </c>
      <c r="F14" s="52" t="s">
        <v>13</v>
      </c>
      <c r="G14" s="56" t="s">
        <v>13</v>
      </c>
      <c r="H14" s="22" t="s">
        <v>159</v>
      </c>
      <c r="I14" s="22" t="s">
        <v>160</v>
      </c>
      <c r="J14" s="22" t="s">
        <v>161</v>
      </c>
      <c r="K14" s="22" t="s">
        <v>162</v>
      </c>
      <c r="L14" s="22" t="s">
        <v>163</v>
      </c>
      <c r="M14" s="48"/>
      <c r="N14" s="54"/>
      <c r="Q14" s="57" t="s">
        <v>13</v>
      </c>
    </row>
    <row r="15" spans="1:28" ht="12">
      <c r="A15" s="22" t="s">
        <v>131</v>
      </c>
      <c r="B15" s="13" t="s">
        <v>133</v>
      </c>
      <c r="C15" s="23">
        <v>11000</v>
      </c>
      <c r="D15" s="51">
        <v>10000</v>
      </c>
      <c r="E15" s="52" t="s">
        <v>13</v>
      </c>
      <c r="F15" s="52" t="s">
        <v>13</v>
      </c>
      <c r="G15" s="56" t="s">
        <v>13</v>
      </c>
      <c r="H15" s="22" t="s">
        <v>164</v>
      </c>
      <c r="I15" s="22" t="s">
        <v>165</v>
      </c>
      <c r="J15" s="22" t="s">
        <v>166</v>
      </c>
      <c r="K15" s="58" t="s">
        <v>167</v>
      </c>
      <c r="L15" s="22" t="s">
        <v>168</v>
      </c>
      <c r="M15" s="48"/>
      <c r="N15" s="12" t="s">
        <v>13</v>
      </c>
      <c r="Q15" s="57" t="s">
        <v>13</v>
      </c>
    </row>
    <row r="16" spans="1:28" ht="12">
      <c r="A16" s="22" t="s">
        <v>84</v>
      </c>
      <c r="B16" s="13" t="s">
        <v>45</v>
      </c>
      <c r="C16" s="23">
        <v>10000</v>
      </c>
      <c r="D16" s="51">
        <v>10000</v>
      </c>
      <c r="E16" s="52" t="s">
        <v>13</v>
      </c>
      <c r="F16" s="52" t="s">
        <v>170</v>
      </c>
      <c r="G16" s="56" t="s">
        <v>171</v>
      </c>
      <c r="H16" s="22" t="s">
        <v>13</v>
      </c>
      <c r="I16" s="22" t="s">
        <v>172</v>
      </c>
      <c r="J16" s="22" t="s">
        <v>13</v>
      </c>
      <c r="K16" s="48"/>
      <c r="L16" s="22" t="s">
        <v>173</v>
      </c>
      <c r="M16" s="48"/>
      <c r="N16" s="12"/>
      <c r="Q16" s="57"/>
    </row>
    <row r="17" spans="1:17" ht="12">
      <c r="A17" s="22" t="s">
        <v>3</v>
      </c>
      <c r="B17" s="53" t="s">
        <v>21</v>
      </c>
      <c r="C17" s="55">
        <v>10000</v>
      </c>
      <c r="D17" s="51">
        <v>10000</v>
      </c>
      <c r="E17" s="52" t="s">
        <v>13</v>
      </c>
      <c r="F17" s="52" t="s">
        <v>13</v>
      </c>
      <c r="G17" s="56" t="s">
        <v>13</v>
      </c>
      <c r="H17" s="48"/>
      <c r="I17" s="48"/>
      <c r="J17" s="48"/>
      <c r="K17" s="48"/>
      <c r="L17" s="48"/>
      <c r="M17" s="48"/>
      <c r="N17" s="12" t="s">
        <v>13</v>
      </c>
      <c r="Q17" s="57" t="s">
        <v>13</v>
      </c>
    </row>
    <row r="18" spans="1:17" ht="12">
      <c r="A18" s="22" t="s">
        <v>154</v>
      </c>
      <c r="B18" s="13" t="s">
        <v>31</v>
      </c>
      <c r="C18" s="23">
        <v>5000</v>
      </c>
      <c r="D18" s="51">
        <v>5000</v>
      </c>
      <c r="E18" s="52" t="s">
        <v>13</v>
      </c>
      <c r="F18" s="52" t="s">
        <v>174</v>
      </c>
      <c r="G18" s="56" t="s">
        <v>175</v>
      </c>
      <c r="H18" s="22" t="s">
        <v>177</v>
      </c>
      <c r="I18" s="22" t="s">
        <v>178</v>
      </c>
      <c r="J18" s="22" t="s">
        <v>179</v>
      </c>
      <c r="K18" s="48"/>
      <c r="L18" s="22" t="s">
        <v>180</v>
      </c>
      <c r="M18" s="22" t="s">
        <v>13</v>
      </c>
      <c r="N18" s="12" t="s">
        <v>13</v>
      </c>
      <c r="Q18" s="57" t="s">
        <v>13</v>
      </c>
    </row>
    <row r="19" spans="1:17" ht="12">
      <c r="A19" s="22" t="s">
        <v>156</v>
      </c>
      <c r="B19" s="13" t="s">
        <v>157</v>
      </c>
      <c r="C19" s="23">
        <v>5000</v>
      </c>
      <c r="D19" s="51"/>
      <c r="E19" s="49"/>
      <c r="F19" s="49"/>
      <c r="G19" s="50"/>
      <c r="H19" s="22"/>
      <c r="I19" s="22"/>
      <c r="J19" s="22"/>
      <c r="K19" s="22"/>
      <c r="L19" s="22"/>
      <c r="M19" s="22" t="s">
        <v>13</v>
      </c>
      <c r="N19" s="4"/>
    </row>
    <row r="20" spans="1:17" ht="12">
      <c r="A20" s="22" t="s">
        <v>181</v>
      </c>
      <c r="B20" s="41" t="s">
        <v>182</v>
      </c>
      <c r="C20" s="51">
        <v>5000</v>
      </c>
      <c r="D20" s="51"/>
      <c r="E20" s="49"/>
      <c r="F20" s="49"/>
      <c r="G20" s="50"/>
      <c r="H20" s="22"/>
      <c r="I20" s="22"/>
      <c r="J20" s="22"/>
      <c r="K20" s="22"/>
      <c r="L20" s="22"/>
      <c r="M20" s="22"/>
      <c r="N20" s="4"/>
      <c r="O20" s="57"/>
    </row>
    <row r="21" spans="1:17" ht="12">
      <c r="A21" s="22" t="s">
        <v>156</v>
      </c>
      <c r="B21" s="13" t="s">
        <v>19</v>
      </c>
      <c r="C21" s="23">
        <v>5000</v>
      </c>
      <c r="D21" s="51">
        <v>5000</v>
      </c>
      <c r="E21" s="49"/>
      <c r="F21" s="49"/>
      <c r="G21" s="50"/>
      <c r="H21" s="22" t="s">
        <v>184</v>
      </c>
      <c r="I21" s="22" t="s">
        <v>185</v>
      </c>
      <c r="J21" s="22" t="s">
        <v>186</v>
      </c>
      <c r="K21" s="22" t="s">
        <v>187</v>
      </c>
      <c r="L21" s="22" t="s">
        <v>188</v>
      </c>
      <c r="M21" s="22"/>
      <c r="N21" s="4"/>
      <c r="O21" s="57"/>
    </row>
    <row r="22" spans="1:17" ht="12">
      <c r="A22" s="22" t="s">
        <v>156</v>
      </c>
      <c r="B22" s="13" t="s">
        <v>24</v>
      </c>
      <c r="C22" s="23">
        <v>5000</v>
      </c>
      <c r="D22" s="51"/>
      <c r="E22" s="52"/>
      <c r="F22" s="52"/>
      <c r="G22" s="50"/>
      <c r="H22" s="22"/>
      <c r="I22" s="22"/>
      <c r="J22" s="22"/>
      <c r="K22" s="22"/>
      <c r="L22" s="22"/>
      <c r="M22" s="22" t="s">
        <v>13</v>
      </c>
      <c r="N22" s="4"/>
      <c r="O22" s="57" t="s">
        <v>13</v>
      </c>
    </row>
    <row r="23" spans="1:17" ht="12">
      <c r="A23" s="59" t="s">
        <v>176</v>
      </c>
      <c r="B23" s="60" t="s">
        <v>183</v>
      </c>
      <c r="C23" s="61">
        <v>5000</v>
      </c>
      <c r="D23" s="62">
        <v>4000</v>
      </c>
      <c r="E23" s="52" t="s">
        <v>13</v>
      </c>
      <c r="F23" s="63"/>
      <c r="G23" s="64"/>
      <c r="H23" s="59" t="s">
        <v>106</v>
      </c>
      <c r="I23" s="59" t="s">
        <v>190</v>
      </c>
      <c r="J23" s="59" t="s">
        <v>191</v>
      </c>
      <c r="K23" s="66" t="s">
        <v>192</v>
      </c>
      <c r="L23" s="66" t="s">
        <v>193</v>
      </c>
      <c r="M23" s="22"/>
      <c r="N23" s="54"/>
    </row>
    <row r="24" spans="1:17" ht="12">
      <c r="A24" s="22" t="s">
        <v>156</v>
      </c>
      <c r="B24" s="13" t="s">
        <v>194</v>
      </c>
      <c r="C24" s="23">
        <v>4000</v>
      </c>
      <c r="D24" s="51">
        <v>4000</v>
      </c>
      <c r="E24" s="52"/>
      <c r="F24" s="52" t="s">
        <v>195</v>
      </c>
      <c r="G24" s="56" t="s">
        <v>196</v>
      </c>
      <c r="H24" s="22" t="s">
        <v>197</v>
      </c>
      <c r="I24" s="22" t="s">
        <v>198</v>
      </c>
      <c r="J24" s="22" t="s">
        <v>199</v>
      </c>
      <c r="K24" s="22" t="s">
        <v>200</v>
      </c>
      <c r="L24" s="22" t="s">
        <v>201</v>
      </c>
      <c r="M24" s="22"/>
      <c r="N24" s="54"/>
    </row>
    <row r="25" spans="1:17" ht="12">
      <c r="A25" s="22" t="s">
        <v>202</v>
      </c>
      <c r="B25" s="13" t="s">
        <v>203</v>
      </c>
      <c r="C25" s="23">
        <v>3000</v>
      </c>
      <c r="D25" s="51">
        <v>2600</v>
      </c>
      <c r="E25" s="52"/>
      <c r="F25" s="52"/>
      <c r="G25" s="50"/>
      <c r="H25" s="22" t="s">
        <v>204</v>
      </c>
      <c r="I25" s="48"/>
      <c r="J25" s="22" t="s">
        <v>205</v>
      </c>
      <c r="K25" s="22" t="s">
        <v>206</v>
      </c>
      <c r="L25" s="48"/>
      <c r="M25" s="22" t="s">
        <v>13</v>
      </c>
      <c r="N25" s="54"/>
    </row>
    <row r="26" spans="1:17" ht="12">
      <c r="A26" s="22" t="s">
        <v>207</v>
      </c>
      <c r="B26" s="13" t="s">
        <v>81</v>
      </c>
      <c r="C26" s="23">
        <v>2500</v>
      </c>
      <c r="D26" s="51">
        <v>2500</v>
      </c>
      <c r="E26" s="52" t="s">
        <v>13</v>
      </c>
      <c r="F26" s="52" t="s">
        <v>208</v>
      </c>
      <c r="G26" s="56" t="s">
        <v>209</v>
      </c>
      <c r="H26" s="22" t="s">
        <v>211</v>
      </c>
      <c r="I26" s="22" t="s">
        <v>212</v>
      </c>
      <c r="J26" s="22" t="s">
        <v>13</v>
      </c>
      <c r="K26" s="22" t="s">
        <v>13</v>
      </c>
      <c r="L26" s="22" t="s">
        <v>213</v>
      </c>
      <c r="M26" s="22" t="s">
        <v>13</v>
      </c>
      <c r="N26" s="54"/>
    </row>
    <row r="27" spans="1:17" ht="12">
      <c r="A27" s="22" t="s">
        <v>214</v>
      </c>
      <c r="B27" s="13" t="s">
        <v>215</v>
      </c>
      <c r="C27" s="23">
        <v>2500</v>
      </c>
      <c r="D27" s="51">
        <v>2500</v>
      </c>
      <c r="E27" s="52" t="s">
        <v>13</v>
      </c>
      <c r="F27" s="52"/>
      <c r="G27" s="56" t="s">
        <v>13</v>
      </c>
      <c r="H27" s="67" t="s">
        <v>216</v>
      </c>
      <c r="I27" s="68" t="s">
        <v>217</v>
      </c>
      <c r="J27" s="69" t="s">
        <v>219</v>
      </c>
      <c r="K27" s="58" t="s">
        <v>221</v>
      </c>
      <c r="L27" s="22" t="s">
        <v>222</v>
      </c>
      <c r="M27" s="22" t="s">
        <v>13</v>
      </c>
      <c r="N27" s="54"/>
    </row>
    <row r="28" spans="1:17" ht="12">
      <c r="A28" s="22" t="s">
        <v>223</v>
      </c>
      <c r="B28" s="53" t="s">
        <v>224</v>
      </c>
      <c r="C28" s="55">
        <v>2500</v>
      </c>
      <c r="D28" s="51">
        <v>2500</v>
      </c>
      <c r="E28" s="49"/>
      <c r="F28" s="49"/>
      <c r="G28" s="50"/>
      <c r="H28" s="22" t="s">
        <v>225</v>
      </c>
      <c r="I28" s="22" t="s">
        <v>212</v>
      </c>
      <c r="J28" s="22" t="s">
        <v>226</v>
      </c>
      <c r="K28" s="22" t="s">
        <v>227</v>
      </c>
      <c r="L28" s="22" t="s">
        <v>228</v>
      </c>
      <c r="M28" s="48"/>
      <c r="N28" s="54"/>
    </row>
    <row r="29" spans="1:17" ht="12">
      <c r="A29" s="22" t="s">
        <v>229</v>
      </c>
      <c r="B29" s="13" t="s">
        <v>230</v>
      </c>
      <c r="C29" s="23">
        <v>2100</v>
      </c>
      <c r="D29" s="51"/>
      <c r="E29" s="52"/>
      <c r="F29" s="52"/>
      <c r="G29" s="50"/>
      <c r="H29" s="22"/>
      <c r="I29" s="22"/>
      <c r="J29" s="22"/>
      <c r="K29" s="48"/>
      <c r="L29" s="22"/>
      <c r="M29" s="48"/>
      <c r="N29" s="54"/>
    </row>
    <row r="30" spans="1:17" ht="12">
      <c r="A30" s="22" t="s">
        <v>41</v>
      </c>
      <c r="B30" s="41" t="s">
        <v>231</v>
      </c>
      <c r="C30" s="43">
        <v>2500</v>
      </c>
      <c r="D30" s="51">
        <v>0</v>
      </c>
      <c r="E30" s="52"/>
      <c r="F30" s="52"/>
      <c r="G30" s="50"/>
      <c r="H30" s="22"/>
      <c r="I30" s="22"/>
      <c r="J30" s="22"/>
      <c r="K30" s="48"/>
      <c r="L30" s="22"/>
      <c r="M30" s="48"/>
      <c r="N30" s="54"/>
    </row>
    <row r="31" spans="1:17" ht="12">
      <c r="A31" s="22" t="s">
        <v>232</v>
      </c>
      <c r="B31" s="41" t="s">
        <v>233</v>
      </c>
      <c r="C31" s="43">
        <v>0</v>
      </c>
      <c r="D31" s="51">
        <v>0</v>
      </c>
      <c r="E31" s="52"/>
      <c r="F31" s="52"/>
      <c r="G31" s="56"/>
      <c r="H31" s="22"/>
      <c r="I31" s="22"/>
      <c r="J31" s="22"/>
      <c r="K31" s="22"/>
      <c r="L31" s="22"/>
      <c r="M31" s="22" t="s">
        <v>13</v>
      </c>
      <c r="N31" s="54"/>
    </row>
    <row r="32" spans="1:17" ht="12">
      <c r="A32" s="22" t="s">
        <v>232</v>
      </c>
      <c r="B32" s="41" t="s">
        <v>234</v>
      </c>
      <c r="C32" s="43">
        <v>2500</v>
      </c>
      <c r="D32" s="51">
        <v>0</v>
      </c>
      <c r="E32" s="52"/>
      <c r="F32" s="52"/>
      <c r="G32" s="56"/>
      <c r="H32" s="22"/>
      <c r="I32" s="22"/>
      <c r="J32" s="22"/>
      <c r="K32" s="22"/>
      <c r="L32" s="22"/>
      <c r="M32" s="22"/>
      <c r="N32" s="54"/>
    </row>
    <row r="33" spans="1:28" ht="12">
      <c r="A33" s="22" t="s">
        <v>223</v>
      </c>
      <c r="B33" s="13" t="s">
        <v>235</v>
      </c>
      <c r="C33" s="23">
        <v>2500</v>
      </c>
      <c r="D33" s="51"/>
      <c r="E33" s="52"/>
      <c r="F33" s="52"/>
      <c r="G33" s="56"/>
      <c r="H33" s="22"/>
      <c r="I33" s="22"/>
      <c r="J33" s="22"/>
      <c r="K33" s="22"/>
      <c r="L33" s="22"/>
      <c r="M33" s="22" t="s">
        <v>13</v>
      </c>
      <c r="N33" s="54"/>
    </row>
    <row r="34" spans="1:28" ht="12">
      <c r="A34" s="22" t="s">
        <v>223</v>
      </c>
      <c r="B34" s="13" t="s">
        <v>236</v>
      </c>
      <c r="C34" s="23">
        <v>5000</v>
      </c>
      <c r="D34" s="51">
        <v>2500</v>
      </c>
      <c r="E34" s="52" t="s">
        <v>13</v>
      </c>
      <c r="F34" s="52"/>
      <c r="G34" s="56" t="s">
        <v>13</v>
      </c>
      <c r="H34" s="22" t="s">
        <v>237</v>
      </c>
      <c r="I34" s="22" t="s">
        <v>238</v>
      </c>
      <c r="J34" s="22" t="s">
        <v>239</v>
      </c>
      <c r="K34" s="22" t="s">
        <v>241</v>
      </c>
      <c r="L34" s="22" t="s">
        <v>242</v>
      </c>
      <c r="M34" s="22" t="s">
        <v>13</v>
      </c>
      <c r="N34" s="54"/>
    </row>
    <row r="35" spans="1:28" ht="12">
      <c r="A35" s="22" t="s">
        <v>243</v>
      </c>
      <c r="B35" s="13" t="s">
        <v>244</v>
      </c>
      <c r="C35" s="23">
        <v>1700</v>
      </c>
      <c r="D35" s="51"/>
      <c r="E35" s="49"/>
      <c r="F35" s="52" t="s">
        <v>245</v>
      </c>
      <c r="G35" s="56" t="s">
        <v>246</v>
      </c>
      <c r="H35" s="22"/>
      <c r="I35" s="22"/>
      <c r="J35" s="22"/>
      <c r="K35" s="58"/>
      <c r="L35" s="58"/>
      <c r="M35" s="22" t="s">
        <v>13</v>
      </c>
      <c r="N35" s="54"/>
    </row>
    <row r="36" spans="1:28" ht="12">
      <c r="A36" s="22" t="s">
        <v>247</v>
      </c>
      <c r="B36" s="13" t="s">
        <v>248</v>
      </c>
      <c r="C36" s="23">
        <v>1500</v>
      </c>
      <c r="D36" s="51">
        <v>1500</v>
      </c>
      <c r="E36" s="52" t="s">
        <v>13</v>
      </c>
      <c r="F36" s="52" t="s">
        <v>249</v>
      </c>
      <c r="G36" s="56" t="s">
        <v>246</v>
      </c>
      <c r="H36" s="22" t="s">
        <v>250</v>
      </c>
      <c r="I36" s="22" t="s">
        <v>251</v>
      </c>
      <c r="J36" s="22" t="s">
        <v>252</v>
      </c>
      <c r="K36" s="22" t="s">
        <v>253</v>
      </c>
      <c r="L36" s="22" t="s">
        <v>254</v>
      </c>
      <c r="M36" s="22" t="s">
        <v>13</v>
      </c>
      <c r="N36" s="4"/>
    </row>
    <row r="37" spans="1:28" ht="12">
      <c r="A37" s="22" t="s">
        <v>247</v>
      </c>
      <c r="B37" s="13" t="s">
        <v>255</v>
      </c>
      <c r="C37" s="23">
        <v>1500</v>
      </c>
      <c r="D37" s="51">
        <v>1500</v>
      </c>
      <c r="E37" s="52" t="s">
        <v>13</v>
      </c>
      <c r="F37" s="52"/>
      <c r="G37" s="50"/>
      <c r="H37" s="22" t="s">
        <v>256</v>
      </c>
      <c r="I37" s="22" t="s">
        <v>257</v>
      </c>
      <c r="J37" s="22" t="s">
        <v>258</v>
      </c>
      <c r="K37" s="22" t="s">
        <v>259</v>
      </c>
      <c r="L37" s="22" t="s">
        <v>260</v>
      </c>
      <c r="M37" s="48"/>
      <c r="N37" s="54"/>
    </row>
    <row r="38" spans="1:28" ht="12">
      <c r="A38" s="22" t="s">
        <v>261</v>
      </c>
      <c r="B38" s="13" t="s">
        <v>262</v>
      </c>
      <c r="C38" s="23">
        <v>1500</v>
      </c>
      <c r="D38" s="51"/>
      <c r="E38" s="52"/>
      <c r="F38" s="52" t="s">
        <v>263</v>
      </c>
      <c r="G38" s="50"/>
      <c r="H38" s="22"/>
      <c r="I38" s="22"/>
      <c r="J38" s="22"/>
      <c r="K38" s="22"/>
      <c r="L38" s="22"/>
      <c r="M38" s="48"/>
      <c r="N38" s="54"/>
    </row>
    <row r="39" spans="1:28" ht="12">
      <c r="A39" s="22" t="s">
        <v>264</v>
      </c>
      <c r="B39" s="13" t="s">
        <v>114</v>
      </c>
      <c r="C39" s="23">
        <v>1500</v>
      </c>
      <c r="D39" s="51">
        <v>1000</v>
      </c>
      <c r="E39" s="52" t="s">
        <v>13</v>
      </c>
      <c r="F39" s="52"/>
      <c r="G39" s="56" t="s">
        <v>13</v>
      </c>
      <c r="H39" s="22" t="s">
        <v>265</v>
      </c>
      <c r="I39" s="22" t="s">
        <v>251</v>
      </c>
      <c r="J39" s="22" t="s">
        <v>266</v>
      </c>
      <c r="K39" s="22" t="s">
        <v>267</v>
      </c>
      <c r="L39" s="22" t="s">
        <v>268</v>
      </c>
      <c r="M39" s="48"/>
      <c r="N39" s="54"/>
    </row>
    <row r="40" spans="1:28" ht="12">
      <c r="A40" s="22" t="s">
        <v>269</v>
      </c>
      <c r="B40" s="41" t="s">
        <v>270</v>
      </c>
      <c r="C40" s="43">
        <v>1500</v>
      </c>
      <c r="D40" s="51">
        <v>1500</v>
      </c>
      <c r="E40" s="52" t="s">
        <v>13</v>
      </c>
      <c r="F40" s="52"/>
      <c r="G40" s="50"/>
      <c r="H40" s="22" t="s">
        <v>271</v>
      </c>
      <c r="I40" s="48"/>
      <c r="J40" s="48"/>
      <c r="K40" s="48"/>
      <c r="L40" s="48"/>
      <c r="M40" s="22" t="s">
        <v>13</v>
      </c>
      <c r="N40" s="54"/>
    </row>
    <row r="41" spans="1:28" ht="12">
      <c r="A41" s="22" t="s">
        <v>264</v>
      </c>
      <c r="B41" s="13" t="s">
        <v>272</v>
      </c>
      <c r="C41" s="23">
        <v>1500</v>
      </c>
      <c r="D41" s="51">
        <v>1000</v>
      </c>
      <c r="E41" s="52" t="s">
        <v>13</v>
      </c>
      <c r="F41" s="52"/>
      <c r="G41" s="50"/>
      <c r="H41" s="22" t="s">
        <v>273</v>
      </c>
      <c r="I41" s="22" t="s">
        <v>257</v>
      </c>
      <c r="J41" s="22" t="s">
        <v>275</v>
      </c>
      <c r="K41" s="22" t="s">
        <v>276</v>
      </c>
      <c r="L41" s="22" t="s">
        <v>277</v>
      </c>
      <c r="M41" s="41" t="s">
        <v>13</v>
      </c>
      <c r="N41" s="70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</row>
    <row r="42" spans="1:28" ht="12">
      <c r="A42" s="22" t="s">
        <v>279</v>
      </c>
      <c r="B42" s="13" t="s">
        <v>280</v>
      </c>
      <c r="C42" s="23">
        <v>1500</v>
      </c>
      <c r="D42" s="51">
        <v>0</v>
      </c>
      <c r="E42" s="52"/>
      <c r="F42" s="52" t="s">
        <v>281</v>
      </c>
      <c r="G42" s="50"/>
      <c r="H42" s="22"/>
      <c r="I42" s="22"/>
      <c r="J42" s="22"/>
      <c r="K42" s="48"/>
      <c r="L42" s="22"/>
      <c r="M42" s="48"/>
      <c r="N42" s="72"/>
    </row>
    <row r="43" spans="1:28" ht="12">
      <c r="A43" s="22" t="s">
        <v>223</v>
      </c>
      <c r="B43" s="41" t="s">
        <v>282</v>
      </c>
      <c r="C43" s="43">
        <v>1500</v>
      </c>
      <c r="D43" s="51">
        <v>5500</v>
      </c>
      <c r="E43" s="52" t="s">
        <v>13</v>
      </c>
      <c r="F43" s="52"/>
      <c r="G43" s="50"/>
      <c r="H43" s="22" t="s">
        <v>283</v>
      </c>
      <c r="I43" s="22" t="s">
        <v>284</v>
      </c>
      <c r="J43" s="22" t="s">
        <v>285</v>
      </c>
      <c r="K43" s="48"/>
      <c r="L43" s="22" t="s">
        <v>286</v>
      </c>
      <c r="M43" s="22" t="s">
        <v>13</v>
      </c>
      <c r="N43" s="4"/>
    </row>
    <row r="44" spans="1:28" ht="12">
      <c r="A44" s="13" t="s">
        <v>229</v>
      </c>
      <c r="B44" s="13" t="s">
        <v>288</v>
      </c>
      <c r="C44" s="23">
        <v>1400</v>
      </c>
      <c r="D44" s="51">
        <v>1400</v>
      </c>
      <c r="E44" s="49"/>
      <c r="F44" s="52" t="s">
        <v>289</v>
      </c>
      <c r="G44" s="56" t="s">
        <v>13</v>
      </c>
      <c r="H44" s="22" t="s">
        <v>290</v>
      </c>
      <c r="I44" s="22" t="s">
        <v>198</v>
      </c>
      <c r="J44" s="22" t="s">
        <v>291</v>
      </c>
      <c r="K44" s="48"/>
      <c r="L44" s="48"/>
      <c r="M44" s="22" t="s">
        <v>13</v>
      </c>
      <c r="N44" s="54"/>
    </row>
    <row r="45" spans="1:28" ht="12">
      <c r="A45" s="22" t="s">
        <v>261</v>
      </c>
      <c r="B45" s="13" t="s">
        <v>53</v>
      </c>
      <c r="C45" s="23">
        <v>1300</v>
      </c>
      <c r="D45" s="51">
        <v>1300</v>
      </c>
      <c r="E45" s="52" t="s">
        <v>13</v>
      </c>
      <c r="F45" s="52"/>
      <c r="G45" s="50"/>
      <c r="H45" s="22" t="s">
        <v>292</v>
      </c>
      <c r="I45" s="22" t="s">
        <v>293</v>
      </c>
      <c r="J45" s="22" t="s">
        <v>294</v>
      </c>
      <c r="K45" s="22" t="s">
        <v>295</v>
      </c>
      <c r="L45" s="22" t="s">
        <v>296</v>
      </c>
      <c r="M45" s="22" t="s">
        <v>13</v>
      </c>
      <c r="N45" s="54"/>
    </row>
    <row r="46" spans="1:28" ht="12">
      <c r="A46" s="48"/>
      <c r="B46" s="41" t="s">
        <v>298</v>
      </c>
      <c r="C46" s="43">
        <v>1300</v>
      </c>
      <c r="D46" s="51">
        <v>1300</v>
      </c>
      <c r="E46" s="52" t="s">
        <v>13</v>
      </c>
      <c r="F46" s="49"/>
      <c r="G46" s="50"/>
      <c r="H46" s="22" t="s">
        <v>299</v>
      </c>
      <c r="I46" s="48"/>
      <c r="J46" s="22" t="s">
        <v>300</v>
      </c>
      <c r="K46" s="48"/>
      <c r="L46" s="48"/>
      <c r="M46" s="22" t="s">
        <v>13</v>
      </c>
      <c r="N46" s="54"/>
    </row>
    <row r="47" spans="1:28" ht="12">
      <c r="A47" s="22" t="s">
        <v>264</v>
      </c>
      <c r="B47" s="13" t="s">
        <v>116</v>
      </c>
      <c r="C47" s="23">
        <v>1300</v>
      </c>
      <c r="D47" s="51">
        <v>1300</v>
      </c>
      <c r="E47" s="52" t="s">
        <v>13</v>
      </c>
      <c r="F47" s="52"/>
      <c r="G47" s="50"/>
      <c r="H47" s="22" t="s">
        <v>301</v>
      </c>
      <c r="I47" s="22" t="s">
        <v>251</v>
      </c>
      <c r="J47" s="22" t="s">
        <v>13</v>
      </c>
      <c r="K47" s="22" t="s">
        <v>302</v>
      </c>
      <c r="L47" s="22" t="s">
        <v>303</v>
      </c>
      <c r="M47" s="22" t="s">
        <v>13</v>
      </c>
      <c r="N47" s="54"/>
    </row>
    <row r="48" spans="1:28" ht="12">
      <c r="A48" s="22" t="s">
        <v>264</v>
      </c>
      <c r="B48" s="13" t="s">
        <v>63</v>
      </c>
      <c r="C48" s="23">
        <v>1300</v>
      </c>
      <c r="D48" s="51">
        <v>1000</v>
      </c>
      <c r="E48" s="52" t="s">
        <v>13</v>
      </c>
      <c r="F48" s="49"/>
      <c r="G48" s="50"/>
      <c r="H48" s="22" t="s">
        <v>304</v>
      </c>
      <c r="I48" s="22" t="s">
        <v>305</v>
      </c>
      <c r="J48" s="22" t="s">
        <v>306</v>
      </c>
      <c r="K48" s="22" t="s">
        <v>307</v>
      </c>
      <c r="L48" s="22" t="s">
        <v>308</v>
      </c>
      <c r="M48" s="22" t="s">
        <v>13</v>
      </c>
      <c r="N48" s="54"/>
    </row>
    <row r="49" spans="1:14" ht="12">
      <c r="A49" s="22" t="s">
        <v>264</v>
      </c>
      <c r="B49" s="41" t="s">
        <v>134</v>
      </c>
      <c r="C49" s="43">
        <v>1300</v>
      </c>
      <c r="D49" s="51" t="s">
        <v>13</v>
      </c>
      <c r="E49" s="52"/>
      <c r="F49" s="52"/>
      <c r="G49" s="50"/>
      <c r="H49" s="73"/>
      <c r="I49" s="59"/>
      <c r="J49" s="73"/>
      <c r="K49" s="66"/>
      <c r="L49" s="66"/>
      <c r="M49" s="48"/>
      <c r="N49" s="54"/>
    </row>
    <row r="50" spans="1:14" ht="12">
      <c r="A50" s="22" t="s">
        <v>310</v>
      </c>
      <c r="B50" s="13" t="s">
        <v>312</v>
      </c>
      <c r="C50" s="23">
        <v>1300</v>
      </c>
      <c r="D50" s="51"/>
      <c r="E50" s="52"/>
      <c r="F50" s="52" t="s">
        <v>313</v>
      </c>
      <c r="G50" s="50"/>
      <c r="H50" s="73" t="s">
        <v>314</v>
      </c>
      <c r="I50" s="59"/>
      <c r="J50" s="73"/>
      <c r="K50" s="66"/>
      <c r="L50" s="66"/>
      <c r="M50" s="48"/>
      <c r="N50" s="54"/>
    </row>
    <row r="51" spans="1:14" ht="12">
      <c r="A51" s="22" t="s">
        <v>310</v>
      </c>
      <c r="B51" s="13" t="s">
        <v>315</v>
      </c>
      <c r="C51" s="23">
        <v>1300</v>
      </c>
      <c r="D51" s="51"/>
      <c r="E51" s="52"/>
      <c r="F51" s="52"/>
      <c r="G51" s="50"/>
      <c r="H51" s="73"/>
      <c r="I51" s="59"/>
      <c r="J51" s="73"/>
      <c r="K51" s="66"/>
      <c r="L51" s="66"/>
      <c r="M51" s="48"/>
      <c r="N51" s="54"/>
    </row>
    <row r="52" spans="1:14" ht="12">
      <c r="A52" s="22" t="s">
        <v>264</v>
      </c>
      <c r="B52" s="22" t="s">
        <v>316</v>
      </c>
      <c r="C52" s="51">
        <v>1300</v>
      </c>
      <c r="D52" s="51"/>
      <c r="E52" s="52"/>
      <c r="F52" s="52"/>
      <c r="G52" s="50"/>
      <c r="H52" s="22"/>
      <c r="I52" s="22"/>
      <c r="J52" s="25"/>
      <c r="K52" s="48"/>
      <c r="L52" s="22"/>
      <c r="M52" s="48"/>
      <c r="N52" s="54"/>
    </row>
    <row r="53" spans="1:14" ht="12">
      <c r="A53" s="22" t="s">
        <v>243</v>
      </c>
      <c r="B53" s="13" t="s">
        <v>317</v>
      </c>
      <c r="C53" s="23">
        <v>1300</v>
      </c>
      <c r="D53" s="51"/>
      <c r="E53" s="49"/>
      <c r="F53" s="49"/>
      <c r="G53" s="50"/>
      <c r="H53" s="22"/>
      <c r="I53" s="22"/>
      <c r="J53" s="22"/>
      <c r="K53" s="58"/>
      <c r="L53" s="58"/>
      <c r="M53" s="48"/>
      <c r="N53" s="54"/>
    </row>
    <row r="54" spans="1:14" ht="12">
      <c r="A54" s="22" t="s">
        <v>243</v>
      </c>
      <c r="B54" s="13" t="s">
        <v>318</v>
      </c>
      <c r="C54" s="23">
        <v>1500</v>
      </c>
      <c r="D54" s="51"/>
      <c r="E54" s="49"/>
      <c r="F54" s="52" t="s">
        <v>319</v>
      </c>
      <c r="G54" s="56" t="s">
        <v>320</v>
      </c>
      <c r="H54" s="22"/>
      <c r="I54" s="22"/>
      <c r="J54" s="22"/>
      <c r="K54" s="58"/>
      <c r="L54" s="58"/>
      <c r="M54" s="48"/>
      <c r="N54" s="54"/>
    </row>
    <row r="55" spans="1:14" ht="12">
      <c r="A55" s="22" t="s">
        <v>264</v>
      </c>
      <c r="B55" s="13" t="s">
        <v>321</v>
      </c>
      <c r="C55" s="23">
        <v>1000</v>
      </c>
      <c r="D55" s="51">
        <v>1000</v>
      </c>
      <c r="E55" s="52" t="s">
        <v>13</v>
      </c>
      <c r="F55" s="52" t="s">
        <v>322</v>
      </c>
      <c r="G55" s="50"/>
      <c r="H55" s="22" t="s">
        <v>323</v>
      </c>
      <c r="I55" s="22" t="s">
        <v>324</v>
      </c>
      <c r="J55" s="22" t="s">
        <v>325</v>
      </c>
      <c r="K55" s="22" t="s">
        <v>326</v>
      </c>
      <c r="L55" s="22" t="s">
        <v>327</v>
      </c>
      <c r="M55" s="22" t="s">
        <v>13</v>
      </c>
      <c r="N55" s="54"/>
    </row>
    <row r="56" spans="1:14" ht="12">
      <c r="A56" s="22" t="s">
        <v>264</v>
      </c>
      <c r="B56" s="13" t="s">
        <v>20</v>
      </c>
      <c r="C56" s="23">
        <v>1000</v>
      </c>
      <c r="D56" s="51">
        <v>1000</v>
      </c>
      <c r="E56" s="52" t="s">
        <v>13</v>
      </c>
      <c r="F56" s="49"/>
      <c r="G56" s="50"/>
      <c r="H56" s="22" t="s">
        <v>328</v>
      </c>
      <c r="I56" s="22" t="s">
        <v>329</v>
      </c>
      <c r="J56" s="22" t="s">
        <v>330</v>
      </c>
      <c r="K56" s="22" t="s">
        <v>331</v>
      </c>
      <c r="L56" s="22" t="s">
        <v>332</v>
      </c>
      <c r="M56" s="48"/>
      <c r="N56" s="54"/>
    </row>
    <row r="57" spans="1:14" ht="12">
      <c r="A57" s="22" t="s">
        <v>264</v>
      </c>
      <c r="B57" s="13" t="s">
        <v>51</v>
      </c>
      <c r="C57" s="23">
        <v>1000</v>
      </c>
      <c r="D57" s="51">
        <v>1000</v>
      </c>
      <c r="E57" s="52" t="s">
        <v>13</v>
      </c>
      <c r="F57" s="52" t="s">
        <v>333</v>
      </c>
      <c r="G57" s="56" t="s">
        <v>13</v>
      </c>
      <c r="H57" s="22" t="s">
        <v>334</v>
      </c>
      <c r="I57" s="48"/>
      <c r="J57" s="22" t="s">
        <v>335</v>
      </c>
      <c r="K57" s="48"/>
      <c r="L57" s="48"/>
      <c r="M57" s="22" t="s">
        <v>13</v>
      </c>
      <c r="N57" s="54"/>
    </row>
    <row r="58" spans="1:14" ht="12">
      <c r="A58" s="22" t="s">
        <v>247</v>
      </c>
      <c r="B58" s="13" t="s">
        <v>336</v>
      </c>
      <c r="C58" s="23">
        <v>1000</v>
      </c>
      <c r="D58" s="51">
        <v>1000</v>
      </c>
      <c r="E58" s="52" t="s">
        <v>13</v>
      </c>
      <c r="F58" s="52"/>
      <c r="G58" s="50"/>
      <c r="H58" s="22" t="s">
        <v>337</v>
      </c>
      <c r="I58" s="22" t="s">
        <v>165</v>
      </c>
      <c r="J58" s="22" t="s">
        <v>338</v>
      </c>
      <c r="K58" s="22" t="s">
        <v>339</v>
      </c>
      <c r="L58" s="22" t="s">
        <v>340</v>
      </c>
      <c r="M58" s="48"/>
      <c r="N58" s="54"/>
    </row>
    <row r="59" spans="1:14" ht="12">
      <c r="A59" s="22" t="s">
        <v>247</v>
      </c>
      <c r="B59" s="13" t="s">
        <v>341</v>
      </c>
      <c r="C59" s="23">
        <v>1000</v>
      </c>
      <c r="D59" s="51">
        <v>1000</v>
      </c>
      <c r="E59" s="52" t="s">
        <v>13</v>
      </c>
      <c r="F59" s="52" t="s">
        <v>342</v>
      </c>
      <c r="G59" s="56" t="s">
        <v>209</v>
      </c>
      <c r="H59" s="22" t="s">
        <v>343</v>
      </c>
      <c r="I59" s="22" t="s">
        <v>165</v>
      </c>
      <c r="J59" s="22" t="s">
        <v>345</v>
      </c>
      <c r="K59" s="22" t="s">
        <v>346</v>
      </c>
      <c r="L59" s="22" t="s">
        <v>347</v>
      </c>
      <c r="M59" s="48"/>
      <c r="N59" s="54"/>
    </row>
    <row r="60" spans="1:14" ht="12">
      <c r="A60" s="22" t="s">
        <v>264</v>
      </c>
      <c r="B60" s="13" t="s">
        <v>348</v>
      </c>
      <c r="C60" s="23">
        <v>1000</v>
      </c>
      <c r="D60" s="51"/>
      <c r="E60" s="52"/>
      <c r="F60" s="52"/>
      <c r="G60" s="50"/>
      <c r="H60" s="73"/>
      <c r="I60" s="59"/>
      <c r="J60" s="73"/>
      <c r="K60" s="66"/>
      <c r="L60" s="66"/>
      <c r="M60" s="48"/>
      <c r="N60" s="54"/>
    </row>
    <row r="61" spans="1:14" ht="12">
      <c r="A61" s="41" t="s">
        <v>264</v>
      </c>
      <c r="B61" s="41" t="s">
        <v>349</v>
      </c>
      <c r="C61" s="43">
        <v>1000</v>
      </c>
      <c r="D61" s="43">
        <v>1000</v>
      </c>
      <c r="E61" s="74" t="s">
        <v>13</v>
      </c>
      <c r="F61" s="74"/>
      <c r="G61" s="75"/>
      <c r="H61" s="41" t="s">
        <v>352</v>
      </c>
      <c r="I61" s="41" t="s">
        <v>353</v>
      </c>
      <c r="J61" s="41" t="s">
        <v>13</v>
      </c>
      <c r="K61" s="41" t="s">
        <v>355</v>
      </c>
      <c r="L61" s="41" t="s">
        <v>356</v>
      </c>
      <c r="M61" s="48"/>
      <c r="N61" s="54"/>
    </row>
    <row r="62" spans="1:14" ht="12">
      <c r="A62" s="22" t="s">
        <v>357</v>
      </c>
      <c r="B62" s="22" t="s">
        <v>358</v>
      </c>
      <c r="C62" s="51">
        <v>1000</v>
      </c>
      <c r="D62" s="51">
        <v>1000</v>
      </c>
      <c r="E62" s="49"/>
      <c r="F62" s="49"/>
      <c r="G62" s="56" t="s">
        <v>13</v>
      </c>
      <c r="H62" s="22" t="s">
        <v>358</v>
      </c>
      <c r="I62" s="22" t="s">
        <v>165</v>
      </c>
      <c r="J62" s="22" t="s">
        <v>359</v>
      </c>
      <c r="K62" s="22" t="s">
        <v>359</v>
      </c>
      <c r="L62" s="22" t="s">
        <v>359</v>
      </c>
      <c r="M62" s="48"/>
      <c r="N62" s="54"/>
    </row>
    <row r="63" spans="1:14" ht="12">
      <c r="A63" s="22" t="s">
        <v>360</v>
      </c>
      <c r="B63" s="41" t="s">
        <v>361</v>
      </c>
      <c r="C63" s="43">
        <v>500</v>
      </c>
      <c r="D63" s="51">
        <v>1300</v>
      </c>
      <c r="E63" s="52" t="s">
        <v>13</v>
      </c>
      <c r="F63" s="52"/>
      <c r="G63" s="50"/>
      <c r="H63" s="22" t="s">
        <v>363</v>
      </c>
      <c r="I63" s="22" t="s">
        <v>364</v>
      </c>
      <c r="J63" s="22" t="s">
        <v>365</v>
      </c>
      <c r="K63" s="58" t="s">
        <v>366</v>
      </c>
      <c r="L63" s="22" t="s">
        <v>367</v>
      </c>
      <c r="M63" s="48"/>
      <c r="N63" s="54"/>
    </row>
    <row r="64" spans="1:14" ht="12">
      <c r="A64" s="22" t="s">
        <v>368</v>
      </c>
      <c r="B64" s="13" t="s">
        <v>369</v>
      </c>
      <c r="C64" s="23">
        <v>500</v>
      </c>
      <c r="D64" s="51">
        <v>500</v>
      </c>
      <c r="E64" s="52"/>
      <c r="F64" s="52"/>
      <c r="G64" s="50"/>
      <c r="H64" s="73" t="s">
        <v>370</v>
      </c>
      <c r="I64" s="59" t="s">
        <v>371</v>
      </c>
      <c r="J64" s="73" t="s">
        <v>372</v>
      </c>
      <c r="K64" s="66" t="s">
        <v>373</v>
      </c>
      <c r="L64" s="66" t="s">
        <v>374</v>
      </c>
      <c r="M64" s="48"/>
      <c r="N64" s="54"/>
    </row>
    <row r="65" spans="1:28" ht="12">
      <c r="A65" s="22" t="s">
        <v>375</v>
      </c>
      <c r="B65" s="13" t="s">
        <v>376</v>
      </c>
      <c r="C65" s="23">
        <v>500</v>
      </c>
      <c r="D65" s="51">
        <v>500</v>
      </c>
      <c r="E65" s="49"/>
      <c r="F65" s="49"/>
      <c r="G65" s="50"/>
      <c r="H65" s="22" t="s">
        <v>377</v>
      </c>
      <c r="I65" s="22" t="s">
        <v>378</v>
      </c>
      <c r="J65" s="22" t="s">
        <v>379</v>
      </c>
      <c r="K65" s="22" t="s">
        <v>380</v>
      </c>
      <c r="L65" s="22" t="s">
        <v>381</v>
      </c>
      <c r="M65" s="48"/>
      <c r="N65" s="54"/>
    </row>
    <row r="66" spans="1:28" ht="12">
      <c r="A66" s="22" t="s">
        <v>12</v>
      </c>
      <c r="B66" s="13" t="s">
        <v>382</v>
      </c>
      <c r="C66" s="23">
        <v>500</v>
      </c>
      <c r="D66" s="51"/>
      <c r="E66" s="52"/>
      <c r="F66" s="52" t="s">
        <v>383</v>
      </c>
      <c r="G66" s="56" t="s">
        <v>175</v>
      </c>
      <c r="H66" s="22" t="s">
        <v>384</v>
      </c>
      <c r="I66" s="22"/>
      <c r="J66" s="76"/>
      <c r="K66" s="48"/>
      <c r="L66" s="22"/>
      <c r="M66" s="48"/>
      <c r="N66" s="54"/>
    </row>
    <row r="67" spans="1:28" ht="12">
      <c r="A67" s="22" t="s">
        <v>12</v>
      </c>
      <c r="B67" s="13" t="s">
        <v>386</v>
      </c>
      <c r="C67" s="23">
        <v>500</v>
      </c>
      <c r="D67" s="51"/>
      <c r="E67" s="52"/>
      <c r="F67" s="52"/>
      <c r="G67" s="50"/>
      <c r="H67" s="22" t="s">
        <v>387</v>
      </c>
      <c r="I67" s="22" t="s">
        <v>388</v>
      </c>
      <c r="J67" s="76" t="s">
        <v>389</v>
      </c>
      <c r="K67" s="48"/>
      <c r="L67" s="22"/>
      <c r="M67" s="48"/>
      <c r="N67" s="54"/>
    </row>
    <row r="68" spans="1:28" ht="12">
      <c r="A68" s="22" t="s">
        <v>12</v>
      </c>
      <c r="B68" s="13" t="s">
        <v>390</v>
      </c>
      <c r="C68" s="23">
        <v>500</v>
      </c>
      <c r="D68" s="51">
        <v>500</v>
      </c>
      <c r="E68" s="52"/>
      <c r="F68" s="52"/>
      <c r="G68" s="50"/>
      <c r="H68" s="22" t="s">
        <v>390</v>
      </c>
      <c r="I68" s="22" t="s">
        <v>392</v>
      </c>
      <c r="J68" s="25" t="s">
        <v>393</v>
      </c>
      <c r="K68" s="48"/>
      <c r="L68" s="22" t="s">
        <v>394</v>
      </c>
      <c r="M68" s="48"/>
      <c r="N68" s="54"/>
    </row>
    <row r="69" spans="1:28" ht="12">
      <c r="A69" s="22" t="s">
        <v>12</v>
      </c>
      <c r="B69" s="13" t="s">
        <v>395</v>
      </c>
      <c r="C69" s="23">
        <v>500</v>
      </c>
      <c r="D69" s="51"/>
      <c r="E69" s="52"/>
      <c r="F69" s="52"/>
      <c r="G69" s="50"/>
      <c r="H69" s="77"/>
      <c r="I69" s="48"/>
      <c r="J69" s="77"/>
      <c r="K69" s="48"/>
      <c r="L69" s="22"/>
      <c r="M69" s="48"/>
      <c r="N69" s="54"/>
    </row>
    <row r="70" spans="1:28" ht="12">
      <c r="A70" s="22" t="s">
        <v>12</v>
      </c>
      <c r="B70" s="13" t="s">
        <v>397</v>
      </c>
      <c r="C70" s="23">
        <v>500</v>
      </c>
      <c r="D70" s="51"/>
      <c r="E70" s="52"/>
      <c r="F70" s="52"/>
      <c r="G70" s="50"/>
      <c r="H70" s="77"/>
      <c r="I70" s="48"/>
      <c r="J70" s="77"/>
      <c r="K70" s="48"/>
      <c r="L70" s="22"/>
      <c r="M70" s="48"/>
      <c r="N70" s="54"/>
    </row>
    <row r="71" spans="1:28" ht="12">
      <c r="A71" s="22" t="s">
        <v>12</v>
      </c>
      <c r="B71" s="13" t="s">
        <v>399</v>
      </c>
      <c r="C71" s="23">
        <v>500</v>
      </c>
      <c r="D71" s="51"/>
      <c r="E71" s="52"/>
      <c r="F71" s="52" t="s">
        <v>245</v>
      </c>
      <c r="G71" s="56" t="s">
        <v>400</v>
      </c>
      <c r="H71" s="77"/>
      <c r="I71" s="48"/>
      <c r="J71" s="77"/>
      <c r="K71" s="48"/>
      <c r="L71" s="22"/>
      <c r="M71" s="48"/>
      <c r="N71" s="54"/>
    </row>
    <row r="72" spans="1:28" ht="12">
      <c r="A72" s="22" t="s">
        <v>12</v>
      </c>
      <c r="B72" s="13" t="s">
        <v>401</v>
      </c>
      <c r="C72" s="23">
        <v>500</v>
      </c>
      <c r="D72" s="51"/>
      <c r="E72" s="52"/>
      <c r="F72" s="52"/>
      <c r="G72" s="50"/>
      <c r="H72" s="77"/>
      <c r="I72" s="48"/>
      <c r="J72" s="77"/>
      <c r="K72" s="48"/>
      <c r="L72" s="22"/>
      <c r="M72" s="48"/>
      <c r="N72" s="54"/>
    </row>
    <row r="73" spans="1:28" ht="12">
      <c r="A73" s="22" t="s">
        <v>12</v>
      </c>
      <c r="B73" s="13" t="s">
        <v>402</v>
      </c>
      <c r="C73" s="23">
        <v>500</v>
      </c>
      <c r="D73" s="51"/>
      <c r="E73" s="52"/>
      <c r="F73" s="52" t="s">
        <v>245</v>
      </c>
      <c r="G73" s="56" t="s">
        <v>175</v>
      </c>
      <c r="H73" s="77"/>
      <c r="I73" s="48"/>
      <c r="J73" s="77"/>
      <c r="K73" s="48"/>
      <c r="L73" s="22"/>
      <c r="M73" s="48"/>
      <c r="N73" s="54"/>
    </row>
    <row r="74" spans="1:28" ht="12">
      <c r="A74" s="22" t="s">
        <v>12</v>
      </c>
      <c r="B74" s="13" t="s">
        <v>403</v>
      </c>
      <c r="C74" s="23">
        <v>500</v>
      </c>
      <c r="D74" s="51"/>
      <c r="E74" s="52"/>
      <c r="F74" s="52" t="s">
        <v>245</v>
      </c>
      <c r="G74" s="56" t="s">
        <v>209</v>
      </c>
      <c r="H74" s="77"/>
      <c r="I74" s="48"/>
      <c r="J74" s="77"/>
      <c r="K74" s="48"/>
      <c r="L74" s="22"/>
      <c r="M74" s="48"/>
      <c r="N74" s="54"/>
    </row>
    <row r="75" spans="1:28" ht="12">
      <c r="A75" s="22" t="s">
        <v>12</v>
      </c>
      <c r="B75" s="13" t="s">
        <v>405</v>
      </c>
      <c r="C75" s="23">
        <v>500</v>
      </c>
      <c r="D75" s="51"/>
      <c r="E75" s="52"/>
      <c r="F75" s="52" t="s">
        <v>406</v>
      </c>
      <c r="G75" s="56" t="s">
        <v>196</v>
      </c>
      <c r="H75" s="77"/>
      <c r="I75" s="48"/>
      <c r="J75" s="77"/>
      <c r="K75" s="48"/>
      <c r="L75" s="22"/>
      <c r="M75" s="48"/>
      <c r="N75" s="54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</row>
    <row r="76" spans="1:28" ht="12">
      <c r="A76" s="22" t="s">
        <v>12</v>
      </c>
      <c r="B76" s="13" t="s">
        <v>408</v>
      </c>
      <c r="C76" s="23">
        <v>500</v>
      </c>
      <c r="D76" s="51"/>
      <c r="E76" s="49"/>
      <c r="F76" s="49"/>
      <c r="G76" s="50"/>
      <c r="H76" s="22"/>
      <c r="I76" s="22"/>
      <c r="J76" s="22"/>
      <c r="K76" s="22"/>
      <c r="L76" s="22"/>
      <c r="M76" s="22"/>
      <c r="N76" s="72"/>
    </row>
    <row r="77" spans="1:28" ht="12">
      <c r="A77" s="22" t="s">
        <v>12</v>
      </c>
      <c r="B77" s="13" t="s">
        <v>409</v>
      </c>
      <c r="C77" s="23">
        <v>500</v>
      </c>
      <c r="D77" s="51"/>
      <c r="E77" s="49"/>
      <c r="F77" s="52" t="s">
        <v>410</v>
      </c>
      <c r="G77" s="56" t="s">
        <v>171</v>
      </c>
      <c r="H77" s="22"/>
      <c r="I77" s="22"/>
      <c r="J77" s="22"/>
      <c r="K77" s="22"/>
      <c r="L77" s="22"/>
      <c r="M77" s="22"/>
      <c r="N77" s="72"/>
    </row>
    <row r="78" spans="1:28" ht="12">
      <c r="A78" s="22" t="s">
        <v>12</v>
      </c>
      <c r="B78" s="13" t="s">
        <v>411</v>
      </c>
      <c r="C78" s="23">
        <v>500</v>
      </c>
      <c r="D78" s="51"/>
      <c r="E78" s="49"/>
      <c r="F78" s="49"/>
      <c r="G78" s="50"/>
      <c r="H78" s="22" t="s">
        <v>412</v>
      </c>
      <c r="I78" s="22" t="s">
        <v>414</v>
      </c>
      <c r="J78" s="22" t="s">
        <v>415</v>
      </c>
      <c r="K78" s="22" t="s">
        <v>416</v>
      </c>
      <c r="L78" s="22"/>
      <c r="M78" s="22"/>
      <c r="N78" s="72"/>
    </row>
    <row r="79" spans="1:28" ht="12">
      <c r="A79" s="22" t="s">
        <v>12</v>
      </c>
      <c r="B79" s="13" t="s">
        <v>417</v>
      </c>
      <c r="C79" s="23">
        <v>125</v>
      </c>
      <c r="D79" s="51"/>
      <c r="E79" s="49"/>
      <c r="F79" s="49"/>
      <c r="G79" s="50"/>
      <c r="H79" s="22"/>
      <c r="I79" s="22"/>
      <c r="J79" s="22"/>
      <c r="K79" s="22"/>
      <c r="L79" s="22"/>
      <c r="M79" s="22"/>
      <c r="N79" s="72"/>
    </row>
    <row r="80" spans="1:28" ht="12">
      <c r="A80" s="22" t="s">
        <v>368</v>
      </c>
      <c r="B80" s="13" t="s">
        <v>418</v>
      </c>
      <c r="C80" s="23">
        <v>500</v>
      </c>
      <c r="D80" s="51">
        <v>500</v>
      </c>
      <c r="E80" s="49"/>
      <c r="F80" s="52" t="s">
        <v>419</v>
      </c>
      <c r="G80" s="56" t="s">
        <v>175</v>
      </c>
      <c r="H80" s="22" t="s">
        <v>420</v>
      </c>
      <c r="I80" s="22" t="s">
        <v>421</v>
      </c>
      <c r="J80" s="22" t="s">
        <v>422</v>
      </c>
      <c r="K80" s="48"/>
      <c r="L80" s="22" t="s">
        <v>423</v>
      </c>
      <c r="M80" s="22"/>
      <c r="N80" s="12"/>
    </row>
    <row r="81" spans="1:14" ht="12">
      <c r="A81" s="22" t="s">
        <v>12</v>
      </c>
      <c r="B81" s="22" t="s">
        <v>424</v>
      </c>
      <c r="C81" s="23">
        <v>0</v>
      </c>
      <c r="D81" s="30"/>
      <c r="E81" s="65"/>
      <c r="F81" s="65"/>
      <c r="G81" s="30"/>
      <c r="H81" s="65" t="s">
        <v>425</v>
      </c>
      <c r="I81" s="65"/>
      <c r="J81" s="79"/>
      <c r="K81" s="65"/>
      <c r="L81" s="30"/>
      <c r="M81" s="22"/>
      <c r="N81" s="12"/>
    </row>
    <row r="82" spans="1:14" ht="12">
      <c r="A82" s="22" t="s">
        <v>12</v>
      </c>
      <c r="B82" s="41" t="s">
        <v>427</v>
      </c>
      <c r="C82" s="43">
        <v>500</v>
      </c>
      <c r="D82" s="30"/>
      <c r="E82" s="65" t="s">
        <v>13</v>
      </c>
      <c r="F82" s="65" t="s">
        <v>13</v>
      </c>
      <c r="G82" s="30"/>
      <c r="H82" s="65" t="s">
        <v>429</v>
      </c>
      <c r="I82" s="65" t="s">
        <v>430</v>
      </c>
      <c r="J82" s="79" t="s">
        <v>431</v>
      </c>
      <c r="K82" s="65" t="s">
        <v>432</v>
      </c>
      <c r="L82" s="30"/>
      <c r="M82" s="48"/>
      <c r="N82" s="54"/>
    </row>
    <row r="83" spans="1:14" ht="12">
      <c r="A83" s="22" t="s">
        <v>12</v>
      </c>
      <c r="B83" s="41" t="s">
        <v>433</v>
      </c>
      <c r="C83" s="51">
        <v>500</v>
      </c>
      <c r="D83" s="51"/>
      <c r="E83" s="52"/>
      <c r="F83" s="52"/>
      <c r="G83" s="56"/>
      <c r="H83" s="22"/>
      <c r="I83" s="22"/>
      <c r="J83" s="22"/>
      <c r="K83" s="22"/>
      <c r="L83" s="22"/>
      <c r="M83" s="48"/>
      <c r="N83" s="54"/>
    </row>
    <row r="84" spans="1:14" ht="12">
      <c r="A84" s="22" t="s">
        <v>12</v>
      </c>
      <c r="B84" s="41" t="s">
        <v>434</v>
      </c>
      <c r="C84" s="51">
        <v>500</v>
      </c>
      <c r="D84" s="51"/>
      <c r="E84" s="52"/>
      <c r="F84" s="52"/>
      <c r="G84" s="56"/>
      <c r="H84" s="22"/>
      <c r="I84" s="22"/>
      <c r="J84" s="22"/>
      <c r="K84" s="22"/>
      <c r="L84" s="22"/>
      <c r="M84" s="48"/>
      <c r="N84" s="54"/>
    </row>
    <row r="85" spans="1:14" ht="12">
      <c r="A85" s="22" t="s">
        <v>12</v>
      </c>
      <c r="B85" s="41" t="s">
        <v>436</v>
      </c>
      <c r="C85" s="51">
        <v>500</v>
      </c>
      <c r="D85" s="51"/>
      <c r="E85" s="52"/>
      <c r="F85" s="52"/>
      <c r="G85" s="56"/>
      <c r="H85" s="22" t="s">
        <v>437</v>
      </c>
      <c r="I85" s="22" t="s">
        <v>438</v>
      </c>
      <c r="J85" s="22" t="s">
        <v>439</v>
      </c>
      <c r="K85" s="22">
        <v>4086604104</v>
      </c>
      <c r="L85" s="22"/>
      <c r="M85" s="48"/>
      <c r="N85" s="54"/>
    </row>
    <row r="86" spans="1:14" ht="12">
      <c r="A86" s="22" t="s">
        <v>12</v>
      </c>
      <c r="B86" s="41" t="s">
        <v>234</v>
      </c>
      <c r="C86" s="51">
        <v>500</v>
      </c>
      <c r="D86" s="51"/>
      <c r="E86" s="49"/>
      <c r="F86" s="49"/>
      <c r="G86" s="50"/>
      <c r="H86" s="22"/>
      <c r="I86" s="22"/>
      <c r="J86" s="22"/>
      <c r="K86" s="58"/>
      <c r="L86" s="58"/>
      <c r="M86" s="48"/>
      <c r="N86" s="54"/>
    </row>
    <row r="87" spans="1:14" ht="12">
      <c r="A87" s="22" t="s">
        <v>12</v>
      </c>
      <c r="B87" s="41" t="s">
        <v>440</v>
      </c>
      <c r="C87" s="43">
        <v>500</v>
      </c>
      <c r="D87" s="51"/>
      <c r="E87" s="49"/>
      <c r="F87" s="49"/>
      <c r="G87" s="50"/>
      <c r="H87" s="22"/>
      <c r="I87" s="22"/>
      <c r="J87" s="22"/>
      <c r="K87" s="58"/>
      <c r="L87" s="58"/>
      <c r="M87" s="48"/>
      <c r="N87" s="54"/>
    </row>
    <row r="88" spans="1:14" ht="12">
      <c r="A88" s="22" t="s">
        <v>12</v>
      </c>
      <c r="B88" s="22" t="s">
        <v>441</v>
      </c>
      <c r="C88" s="51">
        <v>500</v>
      </c>
      <c r="D88" s="51"/>
      <c r="E88" s="49"/>
      <c r="F88" s="49"/>
      <c r="G88" s="50"/>
      <c r="H88" s="22"/>
      <c r="I88" s="22"/>
      <c r="J88" s="22"/>
      <c r="K88" s="58"/>
      <c r="L88" s="58"/>
      <c r="M88" s="48"/>
      <c r="N88" s="54"/>
    </row>
    <row r="89" spans="1:14" ht="12">
      <c r="A89" s="22" t="s">
        <v>12</v>
      </c>
      <c r="B89" s="41" t="s">
        <v>442</v>
      </c>
      <c r="C89" s="43">
        <v>500</v>
      </c>
      <c r="D89" s="51"/>
      <c r="E89" s="49"/>
      <c r="F89" s="49"/>
      <c r="G89" s="50"/>
      <c r="H89" s="22"/>
      <c r="I89" s="22"/>
      <c r="J89" s="22"/>
      <c r="K89" s="58"/>
      <c r="L89" s="58"/>
      <c r="M89" s="48"/>
      <c r="N89" s="54"/>
    </row>
    <row r="90" spans="1:14" ht="12">
      <c r="A90" s="22" t="s">
        <v>12</v>
      </c>
      <c r="B90" s="41" t="s">
        <v>443</v>
      </c>
      <c r="C90" s="43">
        <v>500</v>
      </c>
      <c r="D90" s="51"/>
      <c r="E90" s="49"/>
      <c r="F90" s="49"/>
      <c r="G90" s="50"/>
      <c r="H90" s="22"/>
      <c r="I90" s="22"/>
      <c r="J90" s="22"/>
      <c r="K90" s="58"/>
      <c r="L90" s="58"/>
      <c r="M90" s="48"/>
      <c r="N90" s="54"/>
    </row>
    <row r="91" spans="1:14" ht="12">
      <c r="A91" s="22" t="s">
        <v>12</v>
      </c>
      <c r="B91" s="41" t="s">
        <v>444</v>
      </c>
      <c r="C91" s="51">
        <v>500</v>
      </c>
      <c r="D91" s="51"/>
      <c r="E91" s="49"/>
      <c r="F91" s="49"/>
      <c r="G91" s="50"/>
      <c r="H91" s="22"/>
      <c r="I91" s="22"/>
      <c r="J91" s="22"/>
      <c r="K91" s="58"/>
      <c r="L91" s="58"/>
      <c r="M91" s="48"/>
      <c r="N91" s="54"/>
    </row>
    <row r="92" spans="1:14" ht="12">
      <c r="A92" s="22" t="s">
        <v>12</v>
      </c>
      <c r="B92" s="41" t="s">
        <v>445</v>
      </c>
      <c r="C92" s="43">
        <v>500</v>
      </c>
      <c r="D92" s="51"/>
      <c r="E92" s="49"/>
      <c r="F92" s="49"/>
      <c r="G92" s="50"/>
      <c r="H92" s="22"/>
      <c r="I92" s="22"/>
      <c r="J92" s="22"/>
      <c r="K92" s="58"/>
      <c r="L92" s="58"/>
      <c r="M92" s="48"/>
      <c r="N92" s="54"/>
    </row>
    <row r="93" spans="1:14" ht="12">
      <c r="A93" s="22" t="s">
        <v>12</v>
      </c>
      <c r="B93" s="41" t="s">
        <v>446</v>
      </c>
      <c r="C93" s="43">
        <v>500</v>
      </c>
      <c r="D93" s="51"/>
      <c r="E93" s="49"/>
      <c r="F93" s="49"/>
      <c r="G93" s="50"/>
      <c r="H93" s="22" t="s">
        <v>447</v>
      </c>
      <c r="I93" s="22"/>
      <c r="J93" s="22"/>
      <c r="K93" s="58"/>
      <c r="L93" s="58"/>
      <c r="M93" s="48"/>
      <c r="N93" s="54"/>
    </row>
    <row r="94" spans="1:14" ht="12">
      <c r="A94" s="22" t="s">
        <v>368</v>
      </c>
      <c r="B94" s="41" t="s">
        <v>448</v>
      </c>
      <c r="C94" s="43">
        <v>500</v>
      </c>
      <c r="D94" s="51">
        <v>500</v>
      </c>
      <c r="E94" s="49"/>
      <c r="F94" s="49"/>
      <c r="G94" s="50"/>
      <c r="H94" s="22" t="s">
        <v>449</v>
      </c>
      <c r="I94" s="22" t="s">
        <v>450</v>
      </c>
      <c r="J94" s="22" t="s">
        <v>451</v>
      </c>
      <c r="K94" s="58" t="s">
        <v>452</v>
      </c>
      <c r="L94" s="58" t="s">
        <v>453</v>
      </c>
      <c r="M94" s="22"/>
      <c r="N94" s="72"/>
    </row>
    <row r="95" spans="1:14" ht="12">
      <c r="A95" s="22" t="s">
        <v>12</v>
      </c>
      <c r="B95" s="41" t="s">
        <v>454</v>
      </c>
      <c r="C95" s="43">
        <v>0</v>
      </c>
      <c r="D95" s="51"/>
      <c r="E95" s="49"/>
      <c r="F95" s="49"/>
      <c r="G95" s="50"/>
      <c r="H95" s="22"/>
      <c r="I95" s="22"/>
      <c r="J95" s="22"/>
      <c r="K95" s="22"/>
      <c r="L95" s="22"/>
      <c r="M95" s="22"/>
      <c r="N95" s="72"/>
    </row>
    <row r="96" spans="1:14" ht="12">
      <c r="A96" s="22" t="s">
        <v>12</v>
      </c>
      <c r="B96" s="41" t="s">
        <v>455</v>
      </c>
      <c r="C96" s="43">
        <v>500</v>
      </c>
      <c r="D96" s="51"/>
      <c r="E96" s="49"/>
      <c r="F96" s="49"/>
      <c r="G96" s="50"/>
      <c r="H96" s="22"/>
      <c r="I96" s="22"/>
      <c r="J96" s="22"/>
      <c r="K96" s="22"/>
      <c r="L96" s="22"/>
      <c r="M96" s="22"/>
      <c r="N96" s="72"/>
    </row>
    <row r="97" spans="1:28" ht="12">
      <c r="A97" s="22" t="s">
        <v>12</v>
      </c>
      <c r="B97" s="22" t="s">
        <v>456</v>
      </c>
      <c r="C97" s="51">
        <v>500</v>
      </c>
      <c r="D97" s="51"/>
      <c r="E97" s="49"/>
      <c r="F97" s="49"/>
      <c r="G97" s="50"/>
      <c r="H97" s="22"/>
      <c r="I97" s="22"/>
      <c r="J97" s="22"/>
      <c r="K97" s="22"/>
      <c r="L97" s="22"/>
      <c r="M97" s="22"/>
      <c r="N97" s="72"/>
    </row>
    <row r="98" spans="1:28" ht="12">
      <c r="A98" s="22" t="s">
        <v>12</v>
      </c>
      <c r="B98" s="41" t="s">
        <v>457</v>
      </c>
      <c r="C98" s="43">
        <v>500</v>
      </c>
      <c r="D98" s="51"/>
      <c r="E98" s="49"/>
      <c r="F98" s="49"/>
      <c r="G98" s="50"/>
      <c r="H98" s="22"/>
      <c r="I98" s="22"/>
      <c r="J98" s="22"/>
      <c r="K98" s="22"/>
      <c r="L98" s="22"/>
      <c r="M98" s="22"/>
      <c r="N98" s="72"/>
    </row>
    <row r="99" spans="1:28" ht="12">
      <c r="A99" s="22" t="s">
        <v>12</v>
      </c>
      <c r="B99" s="22" t="s">
        <v>458</v>
      </c>
      <c r="C99" s="51">
        <v>500</v>
      </c>
      <c r="D99" s="51"/>
      <c r="E99" s="49"/>
      <c r="F99" s="49"/>
      <c r="G99" s="50"/>
      <c r="H99" s="22"/>
      <c r="I99" s="22"/>
      <c r="J99" s="22"/>
      <c r="K99" s="22"/>
      <c r="L99" s="22"/>
      <c r="M99" s="22"/>
      <c r="N99" s="72"/>
    </row>
    <row r="100" spans="1:28" ht="12">
      <c r="A100" s="22" t="s">
        <v>12</v>
      </c>
      <c r="B100" s="22" t="s">
        <v>459</v>
      </c>
      <c r="C100" s="51">
        <v>500</v>
      </c>
      <c r="D100" s="51"/>
      <c r="E100" s="49"/>
      <c r="F100" s="49"/>
      <c r="G100" s="50"/>
      <c r="H100" s="22"/>
      <c r="I100" s="22"/>
      <c r="J100" s="22"/>
      <c r="K100" s="22"/>
      <c r="L100" s="22"/>
      <c r="M100" s="22"/>
      <c r="N100" s="72"/>
    </row>
    <row r="101" spans="1:28" ht="12">
      <c r="A101" s="22" t="s">
        <v>12</v>
      </c>
      <c r="B101" s="22" t="s">
        <v>460</v>
      </c>
      <c r="C101" s="51">
        <v>500</v>
      </c>
      <c r="D101" s="51"/>
      <c r="E101" s="49"/>
      <c r="F101" s="49"/>
      <c r="G101" s="50"/>
      <c r="H101" s="22"/>
      <c r="I101" s="22"/>
      <c r="J101" s="22"/>
      <c r="K101" s="22"/>
      <c r="L101" s="22"/>
      <c r="M101" s="22"/>
      <c r="N101" s="72"/>
    </row>
    <row r="102" spans="1:28" ht="12">
      <c r="A102" s="22" t="s">
        <v>368</v>
      </c>
      <c r="B102" s="22" t="s">
        <v>461</v>
      </c>
      <c r="C102" s="51">
        <v>500</v>
      </c>
      <c r="D102" s="51"/>
      <c r="E102" s="49"/>
      <c r="F102" s="49"/>
      <c r="G102" s="50"/>
      <c r="H102" s="22"/>
      <c r="I102" s="22"/>
      <c r="J102" s="22"/>
      <c r="K102" s="22"/>
      <c r="L102" s="22"/>
      <c r="M102" s="22"/>
      <c r="N102" s="72"/>
    </row>
    <row r="103" spans="1:28" ht="12">
      <c r="A103" s="22" t="s">
        <v>12</v>
      </c>
      <c r="B103" s="41" t="s">
        <v>462</v>
      </c>
      <c r="C103" s="43">
        <v>500</v>
      </c>
      <c r="D103" s="51"/>
      <c r="E103" s="49"/>
      <c r="F103" s="49"/>
      <c r="G103" s="50"/>
      <c r="H103" s="22"/>
      <c r="I103" s="22"/>
      <c r="J103" s="22"/>
      <c r="K103" s="22"/>
      <c r="L103" s="22"/>
      <c r="M103" s="22"/>
      <c r="N103" s="72"/>
    </row>
    <row r="104" spans="1:28" ht="12">
      <c r="A104" s="22" t="s">
        <v>12</v>
      </c>
      <c r="B104" s="41" t="s">
        <v>463</v>
      </c>
      <c r="C104" s="43">
        <v>500</v>
      </c>
      <c r="D104" s="51"/>
      <c r="E104" s="49"/>
      <c r="F104" s="49"/>
      <c r="G104" s="50"/>
      <c r="H104" s="22"/>
      <c r="I104" s="22"/>
      <c r="J104" s="22"/>
      <c r="K104" s="22"/>
      <c r="L104" s="22"/>
      <c r="M104" s="22"/>
      <c r="N104" s="72"/>
    </row>
    <row r="105" spans="1:28" ht="12">
      <c r="A105" s="41" t="s">
        <v>12</v>
      </c>
      <c r="B105" s="41" t="s">
        <v>464</v>
      </c>
      <c r="C105" s="43">
        <v>500</v>
      </c>
      <c r="D105" s="51"/>
      <c r="E105" s="49"/>
      <c r="F105" s="49"/>
      <c r="G105" s="50"/>
      <c r="H105" s="41" t="s">
        <v>465</v>
      </c>
      <c r="I105" s="22"/>
      <c r="J105" s="80" t="s">
        <v>466</v>
      </c>
      <c r="K105" s="22"/>
      <c r="L105" s="22"/>
      <c r="M105" s="22"/>
      <c r="N105" s="72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</row>
    <row r="106" spans="1:28" ht="12">
      <c r="A106" s="22" t="s">
        <v>12</v>
      </c>
      <c r="B106" s="81" t="s">
        <v>468</v>
      </c>
      <c r="C106" s="43">
        <v>500</v>
      </c>
      <c r="D106" s="43"/>
      <c r="E106" s="82"/>
      <c r="F106" s="82"/>
      <c r="G106" s="75"/>
      <c r="H106" s="41"/>
      <c r="I106" s="41"/>
      <c r="J106" s="81" t="s">
        <v>471</v>
      </c>
      <c r="K106" s="22"/>
      <c r="L106" s="22"/>
      <c r="M106" s="22"/>
      <c r="N106" s="72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</row>
    <row r="107" spans="1:28" ht="12">
      <c r="A107" s="41" t="s">
        <v>12</v>
      </c>
      <c r="B107" s="81" t="s">
        <v>472</v>
      </c>
      <c r="C107" s="43">
        <v>500</v>
      </c>
      <c r="D107" s="43"/>
      <c r="E107" s="82"/>
      <c r="F107" s="82"/>
      <c r="G107" s="75"/>
      <c r="H107" s="41"/>
      <c r="I107" s="41"/>
      <c r="J107" s="41" t="s">
        <v>473</v>
      </c>
      <c r="K107" s="22"/>
      <c r="L107" s="22"/>
      <c r="M107" s="22"/>
      <c r="N107" s="72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</row>
    <row r="108" spans="1:28" ht="12">
      <c r="A108" s="22" t="s">
        <v>12</v>
      </c>
      <c r="B108" s="83" t="s">
        <v>475</v>
      </c>
      <c r="C108" s="43">
        <v>500</v>
      </c>
      <c r="D108" s="51"/>
      <c r="E108" s="49"/>
      <c r="F108" s="49"/>
      <c r="G108" s="50"/>
      <c r="H108" s="22"/>
      <c r="I108" s="22"/>
      <c r="J108" s="83" t="s">
        <v>476</v>
      </c>
      <c r="K108" s="22"/>
      <c r="L108" s="22"/>
      <c r="M108" s="22"/>
      <c r="N108" s="72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</row>
    <row r="109" spans="1:28" ht="12">
      <c r="A109" s="22" t="s">
        <v>12</v>
      </c>
      <c r="B109" s="81" t="s">
        <v>477</v>
      </c>
      <c r="C109" s="43">
        <v>500</v>
      </c>
      <c r="D109" s="43"/>
      <c r="E109" s="82"/>
      <c r="F109" s="82"/>
      <c r="G109" s="75"/>
      <c r="H109" s="41"/>
      <c r="I109" s="41"/>
      <c r="J109" s="81" t="s">
        <v>478</v>
      </c>
      <c r="K109" s="22"/>
      <c r="L109" s="22"/>
      <c r="M109" s="22"/>
      <c r="N109" s="72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</row>
    <row r="110" spans="1:28" ht="12">
      <c r="A110" s="41" t="s">
        <v>12</v>
      </c>
      <c r="B110" s="81" t="s">
        <v>479</v>
      </c>
      <c r="C110" s="43">
        <v>500</v>
      </c>
      <c r="D110" s="43"/>
      <c r="E110" s="82"/>
      <c r="F110" s="82"/>
      <c r="G110" s="75"/>
      <c r="H110" s="41"/>
      <c r="I110" s="41"/>
      <c r="J110" s="81" t="s">
        <v>480</v>
      </c>
      <c r="K110" s="41"/>
      <c r="L110" s="41"/>
      <c r="M110" s="22"/>
      <c r="N110" s="72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</row>
    <row r="111" spans="1:28" ht="12">
      <c r="A111" s="41" t="s">
        <v>12</v>
      </c>
      <c r="B111" s="81" t="s">
        <v>481</v>
      </c>
      <c r="C111" s="43">
        <v>500</v>
      </c>
      <c r="D111" s="43"/>
      <c r="E111" s="82"/>
      <c r="F111" s="82"/>
      <c r="G111" s="75"/>
      <c r="H111" s="41"/>
      <c r="I111" s="41"/>
      <c r="J111" s="81" t="s">
        <v>482</v>
      </c>
      <c r="K111" s="41"/>
      <c r="L111" s="41"/>
      <c r="M111" s="41"/>
      <c r="N111" s="84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</row>
    <row r="112" spans="1:28" ht="12">
      <c r="A112" s="41" t="s">
        <v>12</v>
      </c>
      <c r="B112" s="81" t="s">
        <v>483</v>
      </c>
      <c r="C112" s="43">
        <v>500</v>
      </c>
      <c r="D112" s="43"/>
      <c r="E112" s="82"/>
      <c r="F112" s="82"/>
      <c r="G112" s="75"/>
      <c r="H112" s="41"/>
      <c r="I112" s="41"/>
      <c r="J112" s="81" t="s">
        <v>484</v>
      </c>
      <c r="K112" s="41"/>
      <c r="L112" s="41"/>
      <c r="M112" s="41"/>
      <c r="N112" s="84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</row>
    <row r="113" spans="1:28" ht="12">
      <c r="A113" s="41" t="s">
        <v>12</v>
      </c>
      <c r="B113" s="81" t="s">
        <v>485</v>
      </c>
      <c r="C113" s="43">
        <v>500</v>
      </c>
      <c r="D113" s="43"/>
      <c r="E113" s="82"/>
      <c r="F113" s="82"/>
      <c r="G113" s="75"/>
      <c r="H113" s="41"/>
      <c r="I113" s="41"/>
      <c r="J113" s="81" t="s">
        <v>486</v>
      </c>
      <c r="K113" s="41"/>
      <c r="L113" s="41"/>
      <c r="M113" s="41"/>
      <c r="N113" s="84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</row>
    <row r="114" spans="1:28" ht="12">
      <c r="A114" s="22" t="s">
        <v>12</v>
      </c>
      <c r="B114" s="83" t="s">
        <v>487</v>
      </c>
      <c r="C114" s="43">
        <v>500</v>
      </c>
      <c r="D114" s="51"/>
      <c r="E114" s="49"/>
      <c r="F114" s="49"/>
      <c r="G114" s="50"/>
      <c r="H114" s="22"/>
      <c r="I114" s="22"/>
      <c r="J114" s="57" t="s">
        <v>488</v>
      </c>
      <c r="K114" s="22"/>
      <c r="L114" s="22"/>
      <c r="M114" s="41"/>
      <c r="N114" s="84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</row>
    <row r="115" spans="1:28" ht="12">
      <c r="A115" s="22" t="s">
        <v>12</v>
      </c>
      <c r="B115" s="22" t="s">
        <v>489</v>
      </c>
      <c r="C115" s="51">
        <v>500</v>
      </c>
      <c r="D115" s="51"/>
      <c r="E115" s="49"/>
      <c r="F115" s="49"/>
      <c r="G115" s="50"/>
      <c r="H115" s="22"/>
      <c r="I115" s="22"/>
      <c r="J115" s="83"/>
      <c r="K115" s="22"/>
      <c r="L115" s="22"/>
      <c r="M115" s="22"/>
      <c r="N115" s="72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</row>
    <row r="116" spans="1:28" ht="12">
      <c r="A116" s="22" t="s">
        <v>12</v>
      </c>
      <c r="B116" s="22" t="s">
        <v>489</v>
      </c>
      <c r="C116" s="51">
        <v>500</v>
      </c>
      <c r="D116" s="51"/>
      <c r="E116" s="49"/>
      <c r="F116" s="49"/>
      <c r="G116" s="50"/>
      <c r="H116" s="22"/>
      <c r="I116" s="22"/>
      <c r="J116" s="22"/>
      <c r="K116" s="22"/>
      <c r="L116" s="22"/>
      <c r="M116" s="22"/>
      <c r="N116" s="72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</row>
    <row r="117" spans="1:28" ht="12">
      <c r="A117" s="22" t="s">
        <v>12</v>
      </c>
      <c r="B117" s="22" t="s">
        <v>489</v>
      </c>
      <c r="C117" s="51">
        <v>500</v>
      </c>
      <c r="D117" s="51"/>
      <c r="E117" s="49"/>
      <c r="F117" s="49"/>
      <c r="G117" s="50"/>
      <c r="H117" s="22"/>
      <c r="I117" s="22"/>
      <c r="J117" s="22"/>
      <c r="K117" s="22"/>
      <c r="L117" s="22"/>
      <c r="M117" s="22"/>
      <c r="N117" s="72"/>
    </row>
    <row r="118" spans="1:28" ht="12">
      <c r="A118" s="22" t="s">
        <v>12</v>
      </c>
      <c r="B118" s="22" t="s">
        <v>489</v>
      </c>
      <c r="C118" s="51">
        <v>500</v>
      </c>
      <c r="D118" s="51"/>
      <c r="E118" s="49"/>
      <c r="F118" s="49"/>
      <c r="G118" s="50"/>
      <c r="H118" s="22"/>
      <c r="I118" s="22"/>
      <c r="J118" s="22"/>
      <c r="K118" s="22"/>
      <c r="L118" s="22"/>
      <c r="M118" s="22"/>
      <c r="N118" s="72"/>
    </row>
    <row r="119" spans="1:28" ht="12">
      <c r="A119" s="22" t="s">
        <v>12</v>
      </c>
      <c r="B119" s="22" t="s">
        <v>489</v>
      </c>
      <c r="C119" s="51">
        <v>500</v>
      </c>
      <c r="D119" s="51"/>
      <c r="E119" s="49"/>
      <c r="F119" s="49"/>
      <c r="G119" s="50"/>
      <c r="H119" s="22"/>
      <c r="I119" s="22"/>
      <c r="J119" s="22"/>
      <c r="K119" s="22"/>
      <c r="L119" s="22"/>
      <c r="M119" s="22"/>
      <c r="N119" s="72"/>
    </row>
    <row r="120" spans="1:28" ht="12">
      <c r="A120" s="22" t="s">
        <v>12</v>
      </c>
      <c r="B120" s="80" t="s">
        <v>490</v>
      </c>
      <c r="C120" s="43">
        <v>500</v>
      </c>
      <c r="D120" s="51"/>
      <c r="E120" s="49"/>
      <c r="F120" s="49"/>
      <c r="G120" s="50"/>
      <c r="H120" s="22"/>
      <c r="I120" s="22"/>
      <c r="J120" s="22"/>
      <c r="K120" s="22"/>
      <c r="L120" s="22"/>
      <c r="M120" s="22"/>
      <c r="N120" s="72"/>
    </row>
    <row r="121" spans="1:28" ht="12">
      <c r="A121" s="22" t="s">
        <v>12</v>
      </c>
      <c r="B121" s="41" t="s">
        <v>491</v>
      </c>
      <c r="C121" s="43">
        <v>500</v>
      </c>
      <c r="D121" s="51"/>
      <c r="E121" s="49"/>
      <c r="F121" s="49"/>
      <c r="G121" s="50"/>
      <c r="H121" s="22"/>
      <c r="I121" s="22"/>
      <c r="J121" s="22"/>
      <c r="K121" s="22"/>
      <c r="L121" s="22"/>
      <c r="M121" s="22"/>
      <c r="N121" s="72"/>
    </row>
    <row r="122" spans="1:28" ht="12">
      <c r="A122" s="22" t="s">
        <v>12</v>
      </c>
      <c r="B122" s="41" t="s">
        <v>467</v>
      </c>
      <c r="C122" s="43">
        <v>500</v>
      </c>
      <c r="D122" s="51"/>
      <c r="E122" s="52"/>
      <c r="F122" s="52"/>
      <c r="G122" s="50"/>
      <c r="H122" s="77"/>
      <c r="I122" s="48"/>
      <c r="J122" s="77"/>
      <c r="K122" s="48"/>
      <c r="L122" s="22"/>
      <c r="M122" s="22"/>
      <c r="N122" s="54"/>
    </row>
    <row r="123" spans="1:28" ht="12">
      <c r="A123" s="22" t="s">
        <v>12</v>
      </c>
      <c r="B123" s="22" t="s">
        <v>492</v>
      </c>
      <c r="C123" s="51">
        <v>500</v>
      </c>
      <c r="D123" s="51"/>
      <c r="E123" s="49"/>
      <c r="F123" s="49"/>
      <c r="G123" s="50"/>
      <c r="H123" s="22"/>
      <c r="I123" s="22"/>
      <c r="J123" s="73"/>
      <c r="K123" s="66"/>
      <c r="L123" s="22"/>
      <c r="M123" s="22"/>
      <c r="N123" s="54"/>
    </row>
    <row r="124" spans="1:28" ht="12">
      <c r="A124" s="22" t="s">
        <v>12</v>
      </c>
      <c r="B124" s="41" t="s">
        <v>493</v>
      </c>
      <c r="C124" s="43">
        <v>500</v>
      </c>
      <c r="D124" s="51"/>
      <c r="E124" s="49"/>
      <c r="F124" s="49"/>
      <c r="G124" s="50"/>
      <c r="H124" s="22"/>
      <c r="I124" s="22"/>
      <c r="J124" s="73"/>
      <c r="K124" s="66"/>
      <c r="L124" s="22"/>
      <c r="M124" s="22" t="s">
        <v>13</v>
      </c>
      <c r="N124" s="54"/>
    </row>
    <row r="125" spans="1:28" ht="12">
      <c r="A125" s="22" t="s">
        <v>12</v>
      </c>
      <c r="B125" s="41" t="s">
        <v>494</v>
      </c>
      <c r="C125" s="43">
        <v>500</v>
      </c>
      <c r="D125" s="51"/>
      <c r="E125" s="49"/>
      <c r="F125" s="49"/>
      <c r="G125" s="50"/>
      <c r="H125" s="22"/>
      <c r="I125" s="22"/>
      <c r="J125" s="73"/>
      <c r="K125" s="66"/>
      <c r="L125" s="22"/>
      <c r="M125" s="30"/>
      <c r="N125" s="65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</row>
    <row r="126" spans="1:28" ht="12">
      <c r="A126" s="22" t="s">
        <v>12</v>
      </c>
      <c r="B126" s="22" t="s">
        <v>24</v>
      </c>
      <c r="C126" s="51">
        <v>500</v>
      </c>
      <c r="D126" s="51"/>
      <c r="E126" s="49"/>
      <c r="F126" s="49"/>
      <c r="G126" s="50"/>
      <c r="H126" s="22"/>
      <c r="I126" s="22"/>
      <c r="J126" s="22"/>
      <c r="K126" s="48"/>
      <c r="L126" s="22"/>
      <c r="M126" s="30"/>
      <c r="N126" s="65" t="s">
        <v>13</v>
      </c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</row>
    <row r="127" spans="1:28" ht="12">
      <c r="A127" s="22" t="s">
        <v>12</v>
      </c>
      <c r="B127" s="22" t="s">
        <v>495</v>
      </c>
      <c r="C127" s="51">
        <v>500</v>
      </c>
      <c r="D127" s="51"/>
      <c r="E127" s="49"/>
      <c r="F127" s="49"/>
      <c r="G127" s="50"/>
      <c r="H127" s="22"/>
      <c r="I127" s="22"/>
      <c r="J127" s="22"/>
      <c r="K127" s="48"/>
      <c r="L127" s="22"/>
      <c r="M127" s="22"/>
      <c r="N127" s="12"/>
    </row>
    <row r="128" spans="1:28" ht="12">
      <c r="A128" s="22" t="s">
        <v>113</v>
      </c>
      <c r="B128" s="53" t="s">
        <v>496</v>
      </c>
      <c r="C128" s="55">
        <v>0</v>
      </c>
      <c r="D128" s="51"/>
      <c r="E128" s="52"/>
      <c r="F128" s="52"/>
      <c r="G128" s="56"/>
      <c r="H128" s="22"/>
      <c r="I128" s="22"/>
      <c r="J128" s="22"/>
      <c r="K128" s="58"/>
      <c r="L128" s="22"/>
      <c r="M128" s="22"/>
      <c r="N128" s="72"/>
    </row>
    <row r="129" spans="1:14" ht="12">
      <c r="A129" s="22" t="s">
        <v>156</v>
      </c>
      <c r="B129" s="22" t="s">
        <v>497</v>
      </c>
      <c r="C129" s="51">
        <v>0</v>
      </c>
      <c r="D129" s="51"/>
      <c r="E129" s="52"/>
      <c r="F129" s="52"/>
      <c r="G129" s="50"/>
      <c r="H129" s="22"/>
      <c r="I129" s="22"/>
      <c r="J129" s="22"/>
      <c r="K129" s="22"/>
      <c r="L129" s="22"/>
      <c r="M129" s="22"/>
      <c r="N129" s="72"/>
    </row>
    <row r="130" spans="1:14" ht="12">
      <c r="A130" s="22" t="s">
        <v>498</v>
      </c>
      <c r="B130" s="41" t="s">
        <v>499</v>
      </c>
      <c r="C130" s="43">
        <v>0</v>
      </c>
      <c r="D130" s="51">
        <v>510</v>
      </c>
      <c r="E130" s="52" t="s">
        <v>13</v>
      </c>
      <c r="F130" s="52" t="s">
        <v>500</v>
      </c>
      <c r="G130" s="56" t="s">
        <v>196</v>
      </c>
      <c r="H130" s="22" t="s">
        <v>501</v>
      </c>
      <c r="I130" s="22" t="s">
        <v>502</v>
      </c>
      <c r="J130" s="22" t="s">
        <v>13</v>
      </c>
      <c r="K130" s="22" t="s">
        <v>503</v>
      </c>
      <c r="L130" s="22" t="s">
        <v>504</v>
      </c>
      <c r="M130" s="22" t="s">
        <v>505</v>
      </c>
      <c r="N130" s="72"/>
    </row>
    <row r="131" spans="1:14" ht="12">
      <c r="A131" s="22" t="s">
        <v>12</v>
      </c>
      <c r="B131" s="41" t="s">
        <v>506</v>
      </c>
      <c r="C131" s="43">
        <v>0</v>
      </c>
      <c r="D131" s="51"/>
      <c r="E131" s="49"/>
      <c r="F131" s="49"/>
      <c r="G131" s="50"/>
      <c r="H131" s="22"/>
      <c r="I131" s="22"/>
      <c r="J131" s="73"/>
      <c r="K131" s="66"/>
      <c r="L131" s="22"/>
      <c r="M131" s="22" t="s">
        <v>507</v>
      </c>
      <c r="N131" s="54"/>
    </row>
    <row r="132" spans="1:14" ht="12">
      <c r="A132" s="41" t="s">
        <v>12</v>
      </c>
      <c r="B132" s="81" t="s">
        <v>508</v>
      </c>
      <c r="C132" s="43">
        <v>0</v>
      </c>
      <c r="D132" s="43"/>
      <c r="E132" s="82"/>
      <c r="F132" s="82"/>
      <c r="G132" s="75"/>
      <c r="H132" s="41"/>
      <c r="I132" s="41"/>
      <c r="J132" s="86" t="s">
        <v>509</v>
      </c>
      <c r="K132" s="22"/>
      <c r="L132" s="22"/>
      <c r="M132" s="22" t="s">
        <v>510</v>
      </c>
      <c r="N132" s="4"/>
    </row>
    <row r="133" spans="1:14" ht="12">
      <c r="A133" s="22" t="s">
        <v>12</v>
      </c>
      <c r="B133" s="81" t="s">
        <v>511</v>
      </c>
      <c r="C133" s="43">
        <v>0</v>
      </c>
      <c r="D133" s="43"/>
      <c r="E133" s="82"/>
      <c r="F133" s="82"/>
      <c r="G133" s="75"/>
      <c r="H133" s="41"/>
      <c r="I133" s="41"/>
      <c r="J133" s="81" t="s">
        <v>512</v>
      </c>
      <c r="K133" s="22"/>
      <c r="L133" s="22"/>
      <c r="M133" s="48"/>
      <c r="N133" s="54"/>
    </row>
    <row r="134" spans="1:14" ht="12">
      <c r="A134" s="22" t="s">
        <v>12</v>
      </c>
      <c r="B134" s="83" t="s">
        <v>513</v>
      </c>
      <c r="C134" s="43">
        <v>0</v>
      </c>
      <c r="D134" s="51"/>
      <c r="E134" s="49"/>
      <c r="F134" s="49"/>
      <c r="G134" s="50"/>
      <c r="H134" s="22"/>
      <c r="I134" s="22"/>
      <c r="J134" s="83" t="s">
        <v>514</v>
      </c>
      <c r="K134" s="22"/>
      <c r="L134" s="22"/>
      <c r="M134" s="48"/>
      <c r="N134" s="54"/>
    </row>
    <row r="135" spans="1:14" ht="12">
      <c r="A135" s="22" t="s">
        <v>223</v>
      </c>
      <c r="B135" s="22" t="s">
        <v>515</v>
      </c>
      <c r="C135" s="51">
        <v>0</v>
      </c>
      <c r="D135" s="51">
        <v>2500</v>
      </c>
      <c r="E135" s="52"/>
      <c r="F135" s="52"/>
      <c r="G135" s="50"/>
      <c r="H135" s="79" t="s">
        <v>516</v>
      </c>
      <c r="I135" s="48"/>
      <c r="J135" s="77" t="s">
        <v>517</v>
      </c>
      <c r="K135" s="48"/>
      <c r="L135" s="22" t="s">
        <v>518</v>
      </c>
      <c r="M135" s="48"/>
      <c r="N135" s="54"/>
    </row>
    <row r="136" spans="1:14" ht="12">
      <c r="A136" s="22" t="s">
        <v>223</v>
      </c>
      <c r="B136" s="22" t="s">
        <v>54</v>
      </c>
      <c r="C136" s="51">
        <v>0</v>
      </c>
      <c r="D136" s="51">
        <v>2500</v>
      </c>
      <c r="E136" s="52" t="s">
        <v>13</v>
      </c>
      <c r="F136" s="52"/>
      <c r="G136" s="50"/>
      <c r="H136" s="22" t="s">
        <v>519</v>
      </c>
      <c r="I136" s="22" t="s">
        <v>520</v>
      </c>
      <c r="J136" s="22" t="s">
        <v>521</v>
      </c>
      <c r="K136" s="22" t="s">
        <v>522</v>
      </c>
      <c r="L136" s="22" t="s">
        <v>523</v>
      </c>
      <c r="M136" s="22"/>
      <c r="N136" s="54"/>
    </row>
    <row r="137" spans="1:14" ht="12">
      <c r="A137" s="22" t="s">
        <v>524</v>
      </c>
      <c r="B137" s="41" t="s">
        <v>43</v>
      </c>
      <c r="C137" s="43">
        <v>0</v>
      </c>
      <c r="D137" s="51">
        <v>2500</v>
      </c>
      <c r="E137" s="52" t="s">
        <v>13</v>
      </c>
      <c r="F137" s="52"/>
      <c r="G137" s="56" t="s">
        <v>13</v>
      </c>
      <c r="H137" s="22" t="s">
        <v>525</v>
      </c>
      <c r="I137" s="48"/>
      <c r="J137" s="22" t="s">
        <v>526</v>
      </c>
      <c r="K137" s="22" t="s">
        <v>527</v>
      </c>
      <c r="L137" s="22" t="s">
        <v>528</v>
      </c>
      <c r="M137" s="22"/>
      <c r="N137" s="54"/>
    </row>
    <row r="138" spans="1:14" ht="12">
      <c r="A138" s="22" t="s">
        <v>232</v>
      </c>
      <c r="B138" s="41" t="s">
        <v>529</v>
      </c>
      <c r="C138" s="43">
        <v>0</v>
      </c>
      <c r="D138" s="51">
        <v>0</v>
      </c>
      <c r="E138" s="52"/>
      <c r="F138" s="52"/>
      <c r="G138" s="56"/>
      <c r="H138" s="22"/>
      <c r="I138" s="22"/>
      <c r="J138" s="22"/>
      <c r="K138" s="22"/>
      <c r="L138" s="22"/>
      <c r="M138" s="22"/>
      <c r="N138" s="54"/>
    </row>
    <row r="139" spans="1:14" ht="12">
      <c r="A139" s="22" t="s">
        <v>232</v>
      </c>
      <c r="B139" s="22" t="s">
        <v>515</v>
      </c>
      <c r="C139" s="51">
        <v>0</v>
      </c>
      <c r="D139" s="51">
        <v>0</v>
      </c>
      <c r="E139" s="52"/>
      <c r="F139" s="52"/>
      <c r="G139" s="56"/>
      <c r="H139" s="22"/>
      <c r="I139" s="22"/>
      <c r="J139" s="22"/>
      <c r="K139" s="22"/>
      <c r="L139" s="22"/>
      <c r="M139" s="22"/>
      <c r="N139" s="54"/>
    </row>
    <row r="140" spans="1:14" ht="12">
      <c r="A140" s="22" t="s">
        <v>232</v>
      </c>
      <c r="B140" s="41" t="s">
        <v>530</v>
      </c>
      <c r="C140" s="43">
        <v>0</v>
      </c>
      <c r="D140" s="51">
        <v>0</v>
      </c>
      <c r="E140" s="52"/>
      <c r="F140" s="52"/>
      <c r="G140" s="56"/>
      <c r="H140" s="22"/>
      <c r="I140" s="22"/>
      <c r="J140" s="22"/>
      <c r="K140" s="22"/>
      <c r="L140" s="22"/>
      <c r="M140" s="22"/>
      <c r="N140" s="54"/>
    </row>
    <row r="141" spans="1:14" ht="12">
      <c r="A141" s="22" t="s">
        <v>531</v>
      </c>
      <c r="B141" s="41" t="s">
        <v>532</v>
      </c>
      <c r="C141" s="43">
        <v>0</v>
      </c>
      <c r="D141" s="51">
        <v>1300</v>
      </c>
      <c r="E141" s="52" t="s">
        <v>13</v>
      </c>
      <c r="F141" s="49"/>
      <c r="G141" s="50"/>
      <c r="H141" s="22" t="s">
        <v>533</v>
      </c>
      <c r="I141" s="22" t="s">
        <v>534</v>
      </c>
      <c r="J141" s="22" t="s">
        <v>535</v>
      </c>
      <c r="K141" s="22" t="s">
        <v>536</v>
      </c>
      <c r="L141" s="22" t="s">
        <v>537</v>
      </c>
      <c r="M141" s="22"/>
      <c r="N141" s="54"/>
    </row>
    <row r="142" spans="1:14" ht="12">
      <c r="A142" s="22" t="s">
        <v>93</v>
      </c>
      <c r="B142" s="41" t="s">
        <v>538</v>
      </c>
      <c r="C142" s="43">
        <v>0</v>
      </c>
      <c r="D142" s="43"/>
      <c r="E142" s="74"/>
      <c r="F142" s="82"/>
      <c r="G142" s="75"/>
      <c r="H142" s="41"/>
      <c r="I142" s="41"/>
      <c r="J142" s="41"/>
      <c r="K142" s="41"/>
      <c r="L142" s="41"/>
      <c r="M142" s="22" t="s">
        <v>539</v>
      </c>
      <c r="N142" s="54"/>
    </row>
    <row r="143" spans="1:14" ht="12">
      <c r="A143" s="22" t="s">
        <v>12</v>
      </c>
      <c r="B143" s="41" t="s">
        <v>540</v>
      </c>
      <c r="C143" s="43">
        <v>0</v>
      </c>
      <c r="D143" s="51">
        <v>0</v>
      </c>
      <c r="E143" s="49"/>
      <c r="F143" s="49"/>
      <c r="G143" s="50"/>
      <c r="H143" s="22" t="s">
        <v>541</v>
      </c>
      <c r="I143" s="22"/>
      <c r="J143" s="22"/>
      <c r="K143" s="22"/>
      <c r="L143" s="22"/>
      <c r="M143" s="22" t="s">
        <v>13</v>
      </c>
      <c r="N143" s="54"/>
    </row>
    <row r="144" spans="1:14" ht="12">
      <c r="A144" s="22" t="s">
        <v>12</v>
      </c>
      <c r="B144" s="41" t="s">
        <v>542</v>
      </c>
      <c r="C144" s="43">
        <v>0</v>
      </c>
      <c r="D144" s="51">
        <v>0</v>
      </c>
      <c r="E144" s="52"/>
      <c r="F144" s="52"/>
      <c r="G144" s="50"/>
      <c r="H144" s="77"/>
      <c r="I144" s="48"/>
      <c r="J144" s="77"/>
      <c r="K144" s="48"/>
      <c r="L144" s="22"/>
      <c r="M144" s="48"/>
      <c r="N144" s="54"/>
    </row>
    <row r="145" spans="1:28" ht="12">
      <c r="A145" s="41" t="s">
        <v>264</v>
      </c>
      <c r="B145" s="41" t="s">
        <v>128</v>
      </c>
      <c r="C145" s="43">
        <v>0</v>
      </c>
      <c r="D145" s="43">
        <v>0</v>
      </c>
      <c r="E145" s="74" t="s">
        <v>13</v>
      </c>
      <c r="F145" s="82"/>
      <c r="G145" s="75"/>
      <c r="H145" s="41" t="s">
        <v>543</v>
      </c>
      <c r="I145" s="41" t="s">
        <v>544</v>
      </c>
      <c r="J145" s="41" t="s">
        <v>545</v>
      </c>
      <c r="K145" s="41" t="s">
        <v>546</v>
      </c>
      <c r="L145" s="41" t="s">
        <v>547</v>
      </c>
      <c r="M145" s="48"/>
      <c r="N145" s="54"/>
    </row>
    <row r="146" spans="1:28" ht="12">
      <c r="A146" s="22" t="s">
        <v>156</v>
      </c>
      <c r="B146" s="41" t="s">
        <v>548</v>
      </c>
      <c r="C146" s="43">
        <v>0</v>
      </c>
      <c r="D146" s="51"/>
      <c r="E146" s="52"/>
      <c r="F146" s="52"/>
      <c r="G146" s="50"/>
      <c r="H146" s="22" t="s">
        <v>549</v>
      </c>
      <c r="I146" s="22"/>
      <c r="J146" s="22"/>
      <c r="K146" s="22"/>
      <c r="L146" s="22"/>
      <c r="M146" s="41"/>
      <c r="N146" s="70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</row>
    <row r="147" spans="1:28" ht="12">
      <c r="A147" s="22" t="s">
        <v>156</v>
      </c>
      <c r="B147" s="41" t="s">
        <v>550</v>
      </c>
      <c r="C147" s="51">
        <v>0</v>
      </c>
      <c r="D147" s="51"/>
      <c r="E147" s="49"/>
      <c r="F147" s="49"/>
      <c r="G147" s="50"/>
      <c r="H147" s="22"/>
      <c r="I147" s="22"/>
      <c r="J147" s="22"/>
      <c r="K147" s="22"/>
      <c r="L147" s="22"/>
      <c r="M147" s="22"/>
      <c r="N147" s="72"/>
    </row>
    <row r="148" spans="1:28" ht="12">
      <c r="A148" s="22" t="s">
        <v>156</v>
      </c>
      <c r="B148" s="41" t="s">
        <v>551</v>
      </c>
      <c r="C148" s="43">
        <v>0</v>
      </c>
      <c r="D148" s="51">
        <v>5000</v>
      </c>
      <c r="E148" s="52" t="s">
        <v>13</v>
      </c>
      <c r="F148" s="52" t="s">
        <v>13</v>
      </c>
      <c r="G148" s="56" t="s">
        <v>13</v>
      </c>
      <c r="H148" s="87" t="s">
        <v>552</v>
      </c>
      <c r="I148" s="87" t="s">
        <v>553</v>
      </c>
      <c r="J148" s="87" t="s">
        <v>554</v>
      </c>
      <c r="K148" s="87" t="s">
        <v>555</v>
      </c>
      <c r="L148" s="22" t="s">
        <v>556</v>
      </c>
      <c r="M148" s="22" t="s">
        <v>557</v>
      </c>
      <c r="N148" s="54"/>
    </row>
    <row r="149" spans="1:28" ht="12">
      <c r="A149" s="22" t="s">
        <v>223</v>
      </c>
      <c r="B149" s="41" t="s">
        <v>551</v>
      </c>
      <c r="C149" s="43">
        <v>0</v>
      </c>
      <c r="D149" s="51">
        <v>2500</v>
      </c>
      <c r="E149" s="52"/>
      <c r="F149" s="52" t="s">
        <v>13</v>
      </c>
      <c r="G149" s="56" t="s">
        <v>13</v>
      </c>
      <c r="H149" s="87" t="s">
        <v>552</v>
      </c>
      <c r="I149" s="87" t="s">
        <v>553</v>
      </c>
      <c r="J149" s="87" t="s">
        <v>554</v>
      </c>
      <c r="K149" s="87" t="s">
        <v>555</v>
      </c>
      <c r="L149" s="22" t="s">
        <v>556</v>
      </c>
      <c r="M149" s="41" t="s">
        <v>13</v>
      </c>
      <c r="N149" s="70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</row>
    <row r="150" spans="1:28" ht="12">
      <c r="A150" s="22"/>
      <c r="B150" s="41" t="s">
        <v>558</v>
      </c>
      <c r="C150" s="51">
        <v>0</v>
      </c>
      <c r="D150" s="51">
        <v>0</v>
      </c>
      <c r="E150" s="52"/>
      <c r="F150" s="52"/>
      <c r="G150" s="56"/>
      <c r="H150" s="22"/>
      <c r="I150" s="22"/>
      <c r="J150" s="22"/>
      <c r="K150" s="58"/>
      <c r="L150" s="22"/>
      <c r="M150" s="22"/>
      <c r="N150" s="54"/>
    </row>
    <row r="151" spans="1:28" ht="12">
      <c r="A151" s="22" t="s">
        <v>269</v>
      </c>
      <c r="B151" s="41" t="s">
        <v>559</v>
      </c>
      <c r="C151" s="43"/>
      <c r="D151" s="43">
        <v>2400</v>
      </c>
      <c r="E151" s="49"/>
      <c r="F151" s="49"/>
      <c r="G151" s="50"/>
      <c r="H151" s="22" t="s">
        <v>13</v>
      </c>
      <c r="I151" s="22" t="s">
        <v>560</v>
      </c>
      <c r="J151" s="73" t="s">
        <v>561</v>
      </c>
      <c r="K151" s="66" t="s">
        <v>562</v>
      </c>
      <c r="L151" s="22" t="s">
        <v>563</v>
      </c>
      <c r="M151" s="22"/>
      <c r="N151" s="4"/>
      <c r="O151" s="57"/>
    </row>
    <row r="152" spans="1:28" ht="12">
      <c r="A152" s="22" t="s">
        <v>564</v>
      </c>
      <c r="B152" s="41" t="s">
        <v>565</v>
      </c>
      <c r="C152" s="43"/>
      <c r="D152" s="43">
        <v>1500</v>
      </c>
      <c r="E152" s="52" t="s">
        <v>13</v>
      </c>
      <c r="F152" s="49"/>
      <c r="G152" s="50"/>
      <c r="H152" s="22" t="s">
        <v>13</v>
      </c>
      <c r="I152" s="22" t="s">
        <v>560</v>
      </c>
      <c r="J152" s="73" t="s">
        <v>561</v>
      </c>
      <c r="K152" s="66" t="s">
        <v>562</v>
      </c>
      <c r="L152" s="22" t="s">
        <v>563</v>
      </c>
      <c r="M152" s="22" t="s">
        <v>13</v>
      </c>
      <c r="N152" s="12" t="s">
        <v>13</v>
      </c>
    </row>
    <row r="153" spans="1:28" ht="12">
      <c r="A153" s="22" t="s">
        <v>564</v>
      </c>
      <c r="B153" s="41" t="s">
        <v>566</v>
      </c>
      <c r="C153" s="43"/>
      <c r="D153" s="43">
        <v>1700</v>
      </c>
      <c r="E153" s="52" t="s">
        <v>13</v>
      </c>
      <c r="F153" s="49"/>
      <c r="G153" s="50"/>
      <c r="H153" s="22" t="s">
        <v>567</v>
      </c>
      <c r="I153" s="22" t="s">
        <v>568</v>
      </c>
      <c r="J153" s="22" t="s">
        <v>569</v>
      </c>
      <c r="K153" s="22" t="s">
        <v>570</v>
      </c>
      <c r="L153" s="22" t="s">
        <v>571</v>
      </c>
      <c r="M153" s="22" t="s">
        <v>13</v>
      </c>
      <c r="N153" s="12" t="s">
        <v>13</v>
      </c>
      <c r="R153" s="57" t="s">
        <v>13</v>
      </c>
    </row>
    <row r="154" spans="1:28" ht="12">
      <c r="A154" s="88" t="s">
        <v>531</v>
      </c>
      <c r="B154" s="88" t="s">
        <v>54</v>
      </c>
      <c r="C154" s="89"/>
      <c r="D154" s="89">
        <v>1300</v>
      </c>
      <c r="E154" s="90" t="s">
        <v>13</v>
      </c>
      <c r="F154" s="90"/>
      <c r="G154" s="91"/>
      <c r="H154" s="88" t="s">
        <v>519</v>
      </c>
      <c r="I154" s="88" t="s">
        <v>534</v>
      </c>
      <c r="J154" s="92"/>
      <c r="K154" s="92"/>
      <c r="L154" s="92"/>
      <c r="M154" s="92"/>
      <c r="N154" s="12"/>
      <c r="Q154" s="57"/>
    </row>
    <row r="155" spans="1:28" ht="12">
      <c r="A155" s="22" t="s">
        <v>572</v>
      </c>
      <c r="B155" s="48"/>
      <c r="C155" s="23">
        <f>SUM(C11:C153)</f>
        <v>275025</v>
      </c>
      <c r="D155" s="51" t="s">
        <v>13</v>
      </c>
      <c r="E155" s="93"/>
      <c r="F155" s="49"/>
      <c r="G155" s="50"/>
      <c r="H155" s="48"/>
      <c r="I155" s="48"/>
      <c r="J155" s="48"/>
      <c r="K155" s="48"/>
      <c r="L155" s="48"/>
      <c r="M155" s="22"/>
      <c r="N155" s="4"/>
    </row>
    <row r="156" spans="1:28" ht="12">
      <c r="A156" s="13" t="s">
        <v>573</v>
      </c>
      <c r="B156" s="48"/>
      <c r="C156" s="23">
        <f>SUM(C80+C79+C78+C77+C76+C75+C74+C73+C72+C71+C70+C69+C68+C67+C66+C65+C60+C59+C58+C57+C56+C55+C54+C53+C51+C50+C48+C47+C45+C44+C42+C41+C39+C38+C37+C36+C35+C34+C33+C27+C26+C25+C24+C23+C22+C21+C19+C18+C16+C15+C13+C12+C11+E170+C150+C64+C29)</f>
        <v>213625</v>
      </c>
      <c r="D156" s="51" t="s">
        <v>13</v>
      </c>
      <c r="E156" s="93" t="s">
        <v>13</v>
      </c>
      <c r="F156" s="49"/>
      <c r="G156" s="50"/>
      <c r="H156" s="48"/>
      <c r="I156" s="48"/>
      <c r="J156" s="48"/>
      <c r="K156" s="48"/>
      <c r="L156" s="48"/>
      <c r="M156" s="22"/>
      <c r="N156" s="4"/>
    </row>
    <row r="157" spans="1:28" ht="12">
      <c r="A157" s="13" t="s">
        <v>574</v>
      </c>
      <c r="B157" s="48"/>
      <c r="C157" s="23"/>
      <c r="D157" s="51" t="s">
        <v>13</v>
      </c>
      <c r="E157" s="49"/>
      <c r="F157" s="49"/>
      <c r="G157" s="50"/>
      <c r="H157" s="48"/>
      <c r="I157" s="48"/>
      <c r="J157" s="48"/>
      <c r="K157" s="48"/>
      <c r="L157" s="48"/>
      <c r="M157" s="22" t="s">
        <v>575</v>
      </c>
      <c r="N157" s="4"/>
    </row>
    <row r="158" spans="1:28" ht="12">
      <c r="A158" s="22" t="s">
        <v>7</v>
      </c>
      <c r="B158" s="48"/>
      <c r="C158" s="51">
        <v>260000</v>
      </c>
      <c r="D158" s="51">
        <v>255000</v>
      </c>
      <c r="E158" s="49">
        <f>SUM(C158-C156)</f>
        <v>46375</v>
      </c>
      <c r="F158" s="49">
        <f>SUM(C14+C20+C43+C49+C61+C62+C63+C64)</f>
        <v>22800</v>
      </c>
      <c r="G158" s="49">
        <f>SUM(E158-F158)</f>
        <v>23575</v>
      </c>
      <c r="H158" s="22" t="s">
        <v>13</v>
      </c>
      <c r="I158" s="48"/>
      <c r="J158" s="48"/>
      <c r="K158" s="48"/>
      <c r="L158" s="48"/>
      <c r="M158" s="88" t="s">
        <v>576</v>
      </c>
      <c r="N158" s="4"/>
    </row>
    <row r="159" spans="1:28" ht="12">
      <c r="A159" s="22" t="s">
        <v>577</v>
      </c>
      <c r="B159" s="48"/>
      <c r="C159" s="94">
        <f>SUM(C156/C158)</f>
        <v>0.82163461538461535</v>
      </c>
      <c r="D159" s="22" t="s">
        <v>13</v>
      </c>
      <c r="E159" s="49"/>
      <c r="F159" s="49"/>
      <c r="G159" s="50"/>
      <c r="H159" s="48"/>
      <c r="I159" s="48"/>
      <c r="J159" s="48"/>
      <c r="K159" s="48"/>
      <c r="L159" s="48"/>
      <c r="M159" s="22" t="s">
        <v>89</v>
      </c>
      <c r="N159" s="4"/>
    </row>
    <row r="160" spans="1:28" ht="12">
      <c r="A160" s="22" t="s">
        <v>13</v>
      </c>
      <c r="B160" s="48"/>
      <c r="C160" s="51"/>
      <c r="D160" s="51" t="s">
        <v>13</v>
      </c>
      <c r="E160" s="49"/>
      <c r="F160" s="49"/>
      <c r="G160" s="50"/>
      <c r="H160" s="48"/>
      <c r="I160" s="48"/>
      <c r="J160" s="48"/>
      <c r="K160" s="48"/>
      <c r="L160" s="48"/>
      <c r="M160" s="48"/>
      <c r="N160" s="4"/>
    </row>
    <row r="161" spans="1:14" ht="12">
      <c r="A161" s="48"/>
      <c r="B161" s="48"/>
      <c r="C161" s="48"/>
      <c r="D161" s="48"/>
      <c r="E161" s="95"/>
      <c r="F161" s="95"/>
      <c r="G161" s="96"/>
      <c r="H161" s="1"/>
      <c r="I161" s="1"/>
      <c r="J161" s="1"/>
      <c r="K161" s="1"/>
      <c r="L161" s="1"/>
      <c r="M161" s="1"/>
      <c r="N161" s="1"/>
    </row>
    <row r="162" spans="1:14" ht="8.25" customHeight="1">
      <c r="A162" s="37"/>
      <c r="B162" s="39"/>
      <c r="C162" s="39"/>
      <c r="D162" s="39"/>
      <c r="E162" s="40"/>
      <c r="F162" s="40"/>
      <c r="G162" s="42"/>
      <c r="H162" s="44"/>
      <c r="I162" s="44"/>
      <c r="J162" s="44"/>
      <c r="K162" s="44"/>
      <c r="L162" s="44"/>
      <c r="M162" s="45"/>
      <c r="N162" s="4"/>
    </row>
    <row r="163" spans="1:14" ht="12">
      <c r="A163" s="47" t="s">
        <v>578</v>
      </c>
      <c r="B163" s="48"/>
      <c r="C163" s="48"/>
      <c r="D163" s="48"/>
      <c r="E163" s="49"/>
      <c r="F163" s="49"/>
      <c r="G163" s="50"/>
      <c r="H163" s="48"/>
      <c r="I163" s="48"/>
      <c r="J163" s="48"/>
      <c r="K163" s="48"/>
      <c r="L163" s="48"/>
      <c r="M163" s="48"/>
      <c r="N163" s="4"/>
    </row>
    <row r="164" spans="1:14" ht="12">
      <c r="A164" s="48"/>
      <c r="B164" s="53" t="s">
        <v>21</v>
      </c>
      <c r="C164" s="55">
        <v>10000</v>
      </c>
      <c r="D164" s="55">
        <v>10000</v>
      </c>
      <c r="E164" s="49"/>
      <c r="F164" s="49"/>
      <c r="G164" s="50"/>
      <c r="H164" s="48"/>
      <c r="I164" s="48"/>
      <c r="J164" s="48"/>
      <c r="K164" s="48"/>
      <c r="L164" s="48"/>
      <c r="M164" s="48"/>
      <c r="N164" s="54"/>
    </row>
    <row r="165" spans="1:14" ht="12">
      <c r="A165" s="48"/>
      <c r="B165" s="13" t="s">
        <v>579</v>
      </c>
      <c r="C165" s="23">
        <v>10000</v>
      </c>
      <c r="D165" s="51">
        <v>10000</v>
      </c>
      <c r="E165" s="49"/>
      <c r="F165" s="49"/>
      <c r="G165" s="50"/>
      <c r="H165" s="22" t="s">
        <v>580</v>
      </c>
      <c r="I165" s="22" t="s">
        <v>581</v>
      </c>
      <c r="J165" s="22" t="s">
        <v>582</v>
      </c>
      <c r="K165" s="22" t="s">
        <v>583</v>
      </c>
      <c r="L165" s="22" t="s">
        <v>584</v>
      </c>
      <c r="M165" s="22" t="s">
        <v>585</v>
      </c>
      <c r="N165" s="54"/>
    </row>
    <row r="166" spans="1:14" ht="12">
      <c r="A166" s="48"/>
      <c r="B166" s="41" t="s">
        <v>586</v>
      </c>
      <c r="C166" s="43">
        <v>10000</v>
      </c>
      <c r="D166" s="51">
        <v>10000</v>
      </c>
      <c r="E166" s="52"/>
      <c r="F166" s="52"/>
      <c r="G166" s="56" t="s">
        <v>13</v>
      </c>
      <c r="H166" s="22" t="s">
        <v>587</v>
      </c>
      <c r="I166" s="48"/>
      <c r="J166" s="48"/>
      <c r="K166" s="48"/>
      <c r="L166" s="22" t="s">
        <v>588</v>
      </c>
      <c r="M166" s="22" t="s">
        <v>589</v>
      </c>
      <c r="N166" s="54"/>
    </row>
    <row r="167" spans="1:14" ht="12">
      <c r="A167" s="48"/>
      <c r="B167" s="13" t="s">
        <v>590</v>
      </c>
      <c r="C167" s="23">
        <v>5000</v>
      </c>
      <c r="D167" s="51">
        <v>5000</v>
      </c>
      <c r="E167" s="52"/>
      <c r="F167" s="52" t="s">
        <v>13</v>
      </c>
      <c r="G167" s="50"/>
      <c r="H167" s="22" t="s">
        <v>591</v>
      </c>
      <c r="I167" s="48"/>
      <c r="J167" s="48"/>
      <c r="K167" s="48"/>
      <c r="L167" s="48"/>
      <c r="M167" s="48"/>
      <c r="N167" s="54"/>
    </row>
    <row r="168" spans="1:14" ht="12">
      <c r="A168" s="48"/>
      <c r="B168" s="53" t="s">
        <v>592</v>
      </c>
      <c r="C168" s="55">
        <v>5000</v>
      </c>
      <c r="D168" s="55">
        <v>5000</v>
      </c>
      <c r="E168" s="52"/>
      <c r="F168" s="52"/>
      <c r="G168" s="50"/>
      <c r="H168" s="48"/>
      <c r="I168" s="48"/>
      <c r="J168" s="48"/>
      <c r="K168" s="48"/>
      <c r="L168" s="48"/>
      <c r="M168" s="48"/>
      <c r="N168" s="54"/>
    </row>
    <row r="169" spans="1:14" ht="12">
      <c r="A169" s="92"/>
      <c r="B169" s="88" t="s">
        <v>593</v>
      </c>
      <c r="C169" s="89">
        <v>5000</v>
      </c>
      <c r="D169" s="89">
        <v>5000</v>
      </c>
      <c r="E169" s="90"/>
      <c r="F169" s="90"/>
      <c r="G169" s="91"/>
      <c r="H169" s="88" t="s">
        <v>594</v>
      </c>
      <c r="I169" s="88" t="s">
        <v>595</v>
      </c>
      <c r="J169" s="88" t="s">
        <v>596</v>
      </c>
      <c r="K169" s="88" t="s">
        <v>597</v>
      </c>
      <c r="L169" s="88" t="s">
        <v>598</v>
      </c>
      <c r="M169" s="88" t="s">
        <v>599</v>
      </c>
      <c r="N169" s="54"/>
    </row>
    <row r="170" spans="1:14" ht="12">
      <c r="A170" s="13" t="s">
        <v>89</v>
      </c>
      <c r="B170" s="22" t="s">
        <v>13</v>
      </c>
      <c r="C170" s="23">
        <f>SUM(C165+C167)</f>
        <v>15000</v>
      </c>
      <c r="D170" s="23">
        <f>SUM(D169+D168+D166+D165+D164+D167)</f>
        <v>45000</v>
      </c>
      <c r="E170" s="19">
        <f>SUM(C170/3)</f>
        <v>5000</v>
      </c>
      <c r="F170" s="97"/>
      <c r="G170" s="98" t="s">
        <v>13</v>
      </c>
      <c r="H170" s="48"/>
      <c r="I170" s="48"/>
      <c r="J170" s="48"/>
      <c r="K170" s="48"/>
      <c r="L170" s="48"/>
      <c r="M170" s="48"/>
      <c r="N170" s="4"/>
    </row>
    <row r="171" spans="1:14" ht="12">
      <c r="A171" s="13" t="s">
        <v>7</v>
      </c>
      <c r="B171" s="48"/>
      <c r="C171" s="23"/>
      <c r="D171" s="23">
        <v>100000</v>
      </c>
      <c r="E171" s="97"/>
      <c r="F171" s="97"/>
      <c r="G171" s="50"/>
      <c r="H171" s="48"/>
      <c r="I171" s="48"/>
      <c r="J171" s="48">
        <f>SUM(400/3)</f>
        <v>133.33333333333334</v>
      </c>
      <c r="K171" s="48"/>
      <c r="L171" s="48"/>
      <c r="M171" s="48"/>
      <c r="N171" s="4"/>
    </row>
    <row r="172" spans="1:14" ht="12">
      <c r="A172" s="13" t="s">
        <v>577</v>
      </c>
      <c r="B172" s="48"/>
      <c r="C172" s="99"/>
      <c r="D172" s="99">
        <v>0</v>
      </c>
      <c r="E172" s="49"/>
      <c r="F172" s="49"/>
      <c r="G172" s="50"/>
      <c r="H172" s="48"/>
      <c r="I172" s="48"/>
      <c r="J172" s="48"/>
      <c r="K172" s="48"/>
      <c r="L172" s="48"/>
      <c r="M172" s="48"/>
      <c r="N172" s="4"/>
    </row>
    <row r="173" spans="1:14" ht="8.25" customHeight="1">
      <c r="A173" s="37"/>
      <c r="B173" s="39"/>
      <c r="C173" s="39"/>
      <c r="D173" s="39"/>
      <c r="E173" s="40"/>
      <c r="F173" s="40"/>
      <c r="G173" s="42"/>
      <c r="H173" s="44"/>
      <c r="I173" s="44"/>
      <c r="J173" s="44"/>
      <c r="K173" s="44"/>
      <c r="L173" s="44"/>
      <c r="M173" s="45"/>
      <c r="N173" s="4"/>
    </row>
    <row r="174" spans="1:14" ht="13.5" customHeight="1">
      <c r="A174" s="47" t="s">
        <v>600</v>
      </c>
      <c r="B174" s="48"/>
      <c r="C174" s="48"/>
      <c r="D174" s="48"/>
      <c r="E174" s="49"/>
      <c r="F174" s="49"/>
      <c r="G174" s="50"/>
      <c r="H174" s="48"/>
      <c r="I174" s="48"/>
      <c r="J174" s="48"/>
      <c r="K174" s="48"/>
      <c r="L174" s="48"/>
      <c r="M174" s="48"/>
      <c r="N174" s="4"/>
    </row>
    <row r="175" spans="1:14" ht="13.5" customHeight="1">
      <c r="A175" s="72"/>
      <c r="B175" s="59" t="s">
        <v>601</v>
      </c>
      <c r="C175" s="100"/>
      <c r="D175" s="100"/>
      <c r="E175" s="63"/>
      <c r="F175" s="63"/>
      <c r="G175" s="64"/>
      <c r="H175" s="100"/>
      <c r="I175" s="100"/>
      <c r="J175" s="100"/>
      <c r="K175" s="100"/>
      <c r="L175" s="100"/>
      <c r="M175" s="48"/>
      <c r="N175" s="4"/>
    </row>
    <row r="176" spans="1:14" ht="13.5" customHeight="1">
      <c r="A176" s="72"/>
      <c r="B176" s="101" t="s">
        <v>218</v>
      </c>
      <c r="C176" s="100"/>
      <c r="D176" s="100"/>
      <c r="E176" s="63"/>
      <c r="F176" s="63"/>
      <c r="G176" s="64"/>
      <c r="H176" s="100"/>
      <c r="I176" s="100"/>
      <c r="J176" s="100"/>
      <c r="K176" s="100"/>
      <c r="L176" s="100"/>
      <c r="M176" s="48"/>
      <c r="N176" s="4"/>
    </row>
    <row r="177" spans="1:14" ht="13.5" customHeight="1">
      <c r="A177" s="72"/>
      <c r="B177" s="102" t="s">
        <v>602</v>
      </c>
      <c r="C177" s="51">
        <v>0</v>
      </c>
      <c r="D177" s="100"/>
      <c r="E177" s="63"/>
      <c r="F177" s="63"/>
      <c r="G177" s="64"/>
      <c r="H177" s="59" t="s">
        <v>603</v>
      </c>
      <c r="I177" s="59" t="s">
        <v>378</v>
      </c>
      <c r="J177" s="59" t="s">
        <v>604</v>
      </c>
      <c r="K177" s="59" t="s">
        <v>605</v>
      </c>
      <c r="L177" s="100"/>
      <c r="M177" s="48"/>
      <c r="N177" s="4"/>
    </row>
    <row r="178" spans="1:14" ht="13.5" customHeight="1">
      <c r="A178" s="72"/>
      <c r="B178" s="101" t="s">
        <v>606</v>
      </c>
      <c r="C178" s="100"/>
      <c r="D178" s="100"/>
      <c r="E178" s="63"/>
      <c r="F178" s="63"/>
      <c r="G178" s="64"/>
      <c r="H178" s="59" t="s">
        <v>607</v>
      </c>
      <c r="I178" s="66" t="s">
        <v>378</v>
      </c>
      <c r="J178" s="66" t="s">
        <v>608</v>
      </c>
      <c r="K178" s="66" t="s">
        <v>609</v>
      </c>
      <c r="L178" s="100"/>
      <c r="M178" s="48"/>
      <c r="N178" s="4"/>
    </row>
    <row r="179" spans="1:14" ht="13.5" customHeight="1">
      <c r="A179" s="72"/>
      <c r="B179" s="103" t="s">
        <v>610</v>
      </c>
      <c r="C179" s="60" t="s">
        <v>13</v>
      </c>
      <c r="D179" s="104"/>
      <c r="E179" s="63"/>
      <c r="F179" s="63"/>
      <c r="G179" s="64"/>
      <c r="H179" s="59" t="s">
        <v>611</v>
      </c>
      <c r="I179" s="59" t="s">
        <v>612</v>
      </c>
      <c r="J179" s="100"/>
      <c r="K179" s="66" t="s">
        <v>613</v>
      </c>
      <c r="L179" s="100"/>
      <c r="M179" s="48"/>
      <c r="N179" s="4"/>
    </row>
    <row r="180" spans="1:14" ht="13.5" customHeight="1">
      <c r="A180" s="72"/>
      <c r="B180" s="103" t="s">
        <v>614</v>
      </c>
      <c r="C180" s="59" t="s">
        <v>13</v>
      </c>
      <c r="D180" s="59" t="s">
        <v>13</v>
      </c>
      <c r="E180" s="63"/>
      <c r="F180" s="63"/>
      <c r="G180" s="64"/>
      <c r="H180" s="59" t="s">
        <v>615</v>
      </c>
      <c r="I180" s="100"/>
      <c r="J180" s="66" t="s">
        <v>616</v>
      </c>
      <c r="K180" s="66" t="s">
        <v>617</v>
      </c>
      <c r="L180" s="100"/>
      <c r="M180" s="48"/>
      <c r="N180" s="4"/>
    </row>
    <row r="181" spans="1:14" ht="13.5" customHeight="1">
      <c r="A181" s="72"/>
      <c r="B181" s="103" t="s">
        <v>618</v>
      </c>
      <c r="C181" s="104"/>
      <c r="D181" s="59" t="s">
        <v>13</v>
      </c>
      <c r="E181" s="63"/>
      <c r="F181" s="63"/>
      <c r="G181" s="64"/>
      <c r="H181" s="100"/>
      <c r="I181" s="100"/>
      <c r="J181" s="59" t="s">
        <v>619</v>
      </c>
      <c r="K181" s="100" t="s">
        <v>620</v>
      </c>
      <c r="L181" s="100"/>
      <c r="M181" s="48"/>
      <c r="N181" s="4"/>
    </row>
    <row r="182" spans="1:14" ht="13.5" customHeight="1">
      <c r="A182" s="72"/>
      <c r="B182" s="103" t="s">
        <v>621</v>
      </c>
      <c r="C182" s="104"/>
      <c r="D182" s="60" t="s">
        <v>13</v>
      </c>
      <c r="E182" s="63"/>
      <c r="F182" s="63"/>
      <c r="G182" s="64"/>
      <c r="H182" s="100"/>
      <c r="I182" s="100"/>
      <c r="J182" s="100"/>
      <c r="K182" s="100" t="s">
        <v>622</v>
      </c>
      <c r="L182" s="100"/>
      <c r="M182" s="48"/>
      <c r="N182" s="4"/>
    </row>
    <row r="183" spans="1:14" ht="13.5" customHeight="1">
      <c r="A183" s="72"/>
      <c r="B183" s="103" t="s">
        <v>623</v>
      </c>
      <c r="C183" s="104"/>
      <c r="D183" s="60" t="s">
        <v>13</v>
      </c>
      <c r="E183" s="63"/>
      <c r="F183" s="63"/>
      <c r="G183" s="64"/>
      <c r="H183" s="59" t="s">
        <v>624</v>
      </c>
      <c r="I183" s="100"/>
      <c r="J183" s="59" t="s">
        <v>625</v>
      </c>
      <c r="K183" s="100" t="s">
        <v>626</v>
      </c>
      <c r="L183" s="100"/>
      <c r="M183" s="48"/>
      <c r="N183" s="4"/>
    </row>
    <row r="184" spans="1:14" ht="13.5" customHeight="1">
      <c r="A184" s="72"/>
      <c r="B184" s="100" t="s">
        <v>627</v>
      </c>
      <c r="C184" s="59" t="s">
        <v>13</v>
      </c>
      <c r="D184" s="104"/>
      <c r="E184" s="63"/>
      <c r="F184" s="63"/>
      <c r="G184" s="64"/>
      <c r="H184" s="59" t="s">
        <v>628</v>
      </c>
      <c r="I184" s="100"/>
      <c r="J184" s="100"/>
      <c r="K184" s="59" t="s">
        <v>629</v>
      </c>
      <c r="L184" s="100"/>
      <c r="M184" s="48"/>
      <c r="N184" s="4"/>
    </row>
    <row r="185" spans="1:14" ht="13.5" customHeight="1">
      <c r="A185" s="72"/>
      <c r="B185" s="100" t="s">
        <v>630</v>
      </c>
      <c r="C185" s="104"/>
      <c r="D185" s="59" t="s">
        <v>13</v>
      </c>
      <c r="E185" s="63"/>
      <c r="F185" s="63"/>
      <c r="G185" s="64"/>
      <c r="H185" s="100"/>
      <c r="I185" s="100"/>
      <c r="J185" s="100"/>
      <c r="K185" s="100" t="s">
        <v>631</v>
      </c>
      <c r="L185" s="100"/>
      <c r="M185" s="48"/>
      <c r="N185" s="4"/>
    </row>
    <row r="186" spans="1:14" ht="13.5" customHeight="1">
      <c r="A186" s="72"/>
      <c r="B186" s="100" t="s">
        <v>632</v>
      </c>
      <c r="C186" s="104"/>
      <c r="D186" s="59" t="s">
        <v>633</v>
      </c>
      <c r="E186" s="63"/>
      <c r="F186" s="63"/>
      <c r="G186" s="64"/>
      <c r="H186" s="100"/>
      <c r="I186" s="100"/>
      <c r="J186" s="100"/>
      <c r="K186" s="100" t="s">
        <v>634</v>
      </c>
      <c r="L186" s="100"/>
      <c r="M186" s="48"/>
      <c r="N186" s="4"/>
    </row>
    <row r="187" spans="1:14" ht="13.5" customHeight="1">
      <c r="A187" s="72"/>
      <c r="B187" s="100" t="s">
        <v>635</v>
      </c>
      <c r="C187" s="104"/>
      <c r="D187" s="104"/>
      <c r="E187" s="63"/>
      <c r="F187" s="63"/>
      <c r="G187" s="64"/>
      <c r="H187" s="100"/>
      <c r="I187" s="100"/>
      <c r="J187" s="100"/>
      <c r="K187" s="104"/>
      <c r="L187" s="100"/>
      <c r="M187" s="48"/>
      <c r="N187" s="4"/>
    </row>
    <row r="188" spans="1:14" ht="13.5" customHeight="1">
      <c r="A188" s="72"/>
      <c r="B188" s="100" t="s">
        <v>636</v>
      </c>
      <c r="C188" s="104"/>
      <c r="D188" s="59" t="s">
        <v>13</v>
      </c>
      <c r="E188" s="63"/>
      <c r="F188" s="63"/>
      <c r="G188" s="64"/>
      <c r="H188" s="100"/>
      <c r="I188" s="100"/>
      <c r="J188" s="100"/>
      <c r="K188" s="100" t="s">
        <v>637</v>
      </c>
      <c r="L188" s="100"/>
      <c r="M188" s="48"/>
      <c r="N188" s="4"/>
    </row>
    <row r="189" spans="1:14" ht="13.5" customHeight="1">
      <c r="A189" s="48"/>
      <c r="B189" s="48" t="s">
        <v>56</v>
      </c>
      <c r="C189" s="22" t="s">
        <v>13</v>
      </c>
      <c r="D189" s="105"/>
      <c r="E189" s="63"/>
      <c r="F189" s="63"/>
      <c r="G189" s="64"/>
      <c r="H189" s="22" t="s">
        <v>638</v>
      </c>
      <c r="I189" s="100"/>
      <c r="J189" s="100"/>
      <c r="K189" s="100"/>
      <c r="L189" s="100"/>
      <c r="M189" s="48"/>
      <c r="N189" s="4"/>
    </row>
    <row r="190" spans="1:14" ht="13.5" customHeight="1">
      <c r="A190" s="72"/>
      <c r="B190" s="48" t="s">
        <v>639</v>
      </c>
      <c r="C190" s="1"/>
      <c r="D190" s="22" t="s">
        <v>13</v>
      </c>
      <c r="E190" s="63"/>
      <c r="F190" s="63"/>
      <c r="G190" s="64"/>
      <c r="H190" s="100"/>
      <c r="I190" s="100"/>
      <c r="J190" s="100"/>
      <c r="K190" s="83" t="s">
        <v>640</v>
      </c>
      <c r="L190" s="100"/>
      <c r="M190" s="48"/>
      <c r="N190" s="4"/>
    </row>
    <row r="191" spans="1:14" ht="13.5" customHeight="1">
      <c r="A191" s="72"/>
      <c r="B191" s="48" t="s">
        <v>641</v>
      </c>
      <c r="C191" s="1"/>
      <c r="D191" s="22" t="s">
        <v>13</v>
      </c>
      <c r="E191" s="63"/>
      <c r="F191" s="63"/>
      <c r="G191" s="64"/>
      <c r="H191" s="100"/>
      <c r="I191" s="100"/>
      <c r="J191" s="100"/>
      <c r="K191" s="83" t="s">
        <v>642</v>
      </c>
      <c r="L191" s="100"/>
      <c r="M191" s="48"/>
      <c r="N191" s="4"/>
    </row>
    <row r="192" spans="1:14" ht="13.5" customHeight="1">
      <c r="A192" s="72"/>
      <c r="B192" s="48" t="s">
        <v>643</v>
      </c>
      <c r="C192" s="1"/>
      <c r="D192" s="22" t="s">
        <v>13</v>
      </c>
      <c r="E192" s="63"/>
      <c r="F192" s="63"/>
      <c r="G192" s="64"/>
      <c r="H192" s="100"/>
      <c r="I192" s="100"/>
      <c r="J192" s="100"/>
      <c r="K192" s="83" t="s">
        <v>644</v>
      </c>
      <c r="L192" s="100"/>
      <c r="M192" s="48"/>
      <c r="N192" s="4"/>
    </row>
    <row r="193" spans="1:14" ht="13.5" customHeight="1">
      <c r="A193" s="72"/>
      <c r="B193" s="48" t="s">
        <v>645</v>
      </c>
      <c r="C193" s="1"/>
      <c r="D193" s="22" t="s">
        <v>13</v>
      </c>
      <c r="E193" s="63"/>
      <c r="F193" s="63"/>
      <c r="G193" s="64"/>
      <c r="H193" s="100"/>
      <c r="I193" s="100"/>
      <c r="J193" s="100"/>
      <c r="K193" s="83" t="s">
        <v>646</v>
      </c>
      <c r="L193" s="100"/>
      <c r="M193" s="48"/>
      <c r="N193" s="4"/>
    </row>
    <row r="194" spans="1:14" ht="13.5" customHeight="1">
      <c r="A194" s="72"/>
      <c r="B194" s="48" t="s">
        <v>647</v>
      </c>
      <c r="C194" s="1"/>
      <c r="D194" s="22" t="s">
        <v>13</v>
      </c>
      <c r="E194" s="63"/>
      <c r="F194" s="63"/>
      <c r="G194" s="64"/>
      <c r="H194" s="100"/>
      <c r="I194" s="100"/>
      <c r="J194" s="100"/>
      <c r="K194" s="83" t="s">
        <v>648</v>
      </c>
      <c r="L194" s="100"/>
      <c r="M194" s="48"/>
      <c r="N194" s="4"/>
    </row>
    <row r="195" spans="1:14" ht="13.5" customHeight="1">
      <c r="A195" s="72"/>
      <c r="B195" s="48" t="s">
        <v>56</v>
      </c>
      <c r="C195" s="22" t="s">
        <v>13</v>
      </c>
      <c r="D195" s="105"/>
      <c r="E195" s="63"/>
      <c r="F195" s="63"/>
      <c r="G195" s="64"/>
      <c r="H195" s="100"/>
      <c r="I195" s="100"/>
      <c r="J195" s="100"/>
      <c r="K195" s="100"/>
      <c r="L195" s="100"/>
      <c r="M195" s="48"/>
      <c r="N195" s="4"/>
    </row>
    <row r="196" spans="1:14" ht="13.5" customHeight="1">
      <c r="A196" s="72"/>
      <c r="B196" s="48" t="s">
        <v>649</v>
      </c>
      <c r="C196" s="1"/>
      <c r="D196" s="22" t="s">
        <v>13</v>
      </c>
      <c r="E196" s="63"/>
      <c r="F196" s="63"/>
      <c r="G196" s="64"/>
      <c r="H196" s="100"/>
      <c r="I196" s="100"/>
      <c r="J196" s="100"/>
      <c r="K196" s="83" t="s">
        <v>650</v>
      </c>
      <c r="L196" s="100"/>
      <c r="M196" s="48"/>
      <c r="N196" s="4"/>
    </row>
    <row r="197" spans="1:14" ht="13.5" customHeight="1">
      <c r="A197" s="72"/>
      <c r="B197" s="48" t="s">
        <v>651</v>
      </c>
      <c r="C197" s="1"/>
      <c r="D197" s="22" t="s">
        <v>13</v>
      </c>
      <c r="E197" s="63"/>
      <c r="F197" s="63"/>
      <c r="G197" s="64"/>
      <c r="H197" s="100"/>
      <c r="I197" s="100"/>
      <c r="J197" s="100"/>
      <c r="K197" s="106" t="s">
        <v>652</v>
      </c>
      <c r="L197" s="100"/>
      <c r="M197" s="48"/>
      <c r="N197" s="4"/>
    </row>
    <row r="198" spans="1:14" ht="13.5" customHeight="1">
      <c r="A198" s="107"/>
      <c r="B198" s="108" t="s">
        <v>639</v>
      </c>
      <c r="C198" s="109"/>
      <c r="D198" s="110" t="s">
        <v>13</v>
      </c>
      <c r="E198" s="111"/>
      <c r="F198" s="111"/>
      <c r="G198" s="112"/>
      <c r="H198" s="108"/>
      <c r="I198" s="108"/>
      <c r="J198" s="108"/>
      <c r="K198" s="108" t="s">
        <v>640</v>
      </c>
      <c r="L198" s="100"/>
      <c r="M198" s="48"/>
      <c r="N198" s="4"/>
    </row>
    <row r="199" spans="1:14" ht="8.25" customHeight="1">
      <c r="A199" s="13" t="s">
        <v>89</v>
      </c>
      <c r="B199" s="72"/>
      <c r="C199" s="23">
        <f>SUM(C180:C187)</f>
        <v>0</v>
      </c>
      <c r="D199" s="23" t="s">
        <v>13</v>
      </c>
      <c r="E199" s="49"/>
      <c r="F199" s="49"/>
      <c r="G199" s="50"/>
      <c r="H199" s="4"/>
      <c r="I199" s="4"/>
      <c r="J199" s="4"/>
      <c r="K199" s="4"/>
      <c r="L199" s="4"/>
      <c r="M199" s="48"/>
      <c r="N199" s="4"/>
    </row>
    <row r="200" spans="1:14" ht="8.25" customHeight="1">
      <c r="A200" s="13" t="s">
        <v>7</v>
      </c>
      <c r="B200" s="48"/>
      <c r="C200" s="23" t="s">
        <v>13</v>
      </c>
      <c r="D200" s="23" t="s">
        <v>13</v>
      </c>
      <c r="E200" s="49"/>
      <c r="F200" s="49"/>
      <c r="G200" s="50"/>
      <c r="H200" s="4"/>
      <c r="I200" s="4"/>
      <c r="J200" s="4"/>
      <c r="K200" s="4"/>
      <c r="L200" s="4"/>
      <c r="M200" s="48"/>
      <c r="N200" s="4"/>
    </row>
    <row r="201" spans="1:14" ht="8.25" customHeight="1">
      <c r="A201" s="13" t="s">
        <v>577</v>
      </c>
      <c r="B201" s="48"/>
      <c r="C201" s="13" t="s">
        <v>13</v>
      </c>
      <c r="D201" s="13" t="s">
        <v>13</v>
      </c>
      <c r="E201" s="114"/>
      <c r="F201" s="114"/>
      <c r="G201" s="91"/>
      <c r="H201" s="4"/>
      <c r="I201" s="4"/>
      <c r="J201" s="4"/>
      <c r="K201" s="4"/>
      <c r="L201" s="4"/>
      <c r="M201" s="48"/>
      <c r="N201" s="4"/>
    </row>
    <row r="202" spans="1:14" ht="8.25" customHeight="1">
      <c r="A202" s="37"/>
      <c r="B202" s="39"/>
      <c r="C202" s="39"/>
      <c r="D202" s="39"/>
      <c r="E202" s="40"/>
      <c r="F202" s="40"/>
      <c r="G202" s="42"/>
      <c r="H202" s="44"/>
      <c r="I202" s="44"/>
      <c r="J202" s="44"/>
      <c r="K202" s="44"/>
      <c r="L202" s="44"/>
      <c r="M202" s="45"/>
      <c r="N202" s="4"/>
    </row>
    <row r="203" spans="1:14" ht="12">
      <c r="A203" s="47" t="s">
        <v>653</v>
      </c>
      <c r="B203" s="48"/>
      <c r="C203" s="48"/>
      <c r="D203" s="48"/>
      <c r="E203" s="49"/>
      <c r="F203" s="49"/>
      <c r="G203" s="50"/>
      <c r="H203" s="48"/>
      <c r="I203" s="48"/>
      <c r="J203" s="48"/>
      <c r="K203" s="48"/>
      <c r="L203" s="48"/>
      <c r="M203" s="48"/>
      <c r="N203" s="4"/>
    </row>
    <row r="204" spans="1:14" ht="12">
      <c r="A204" s="22" t="s">
        <v>654</v>
      </c>
      <c r="B204" s="13" t="s">
        <v>655</v>
      </c>
      <c r="C204" s="23">
        <v>15000</v>
      </c>
      <c r="D204" s="23">
        <v>15000</v>
      </c>
      <c r="E204" s="49"/>
      <c r="F204" s="52" t="s">
        <v>656</v>
      </c>
      <c r="G204" s="56" t="s">
        <v>657</v>
      </c>
      <c r="H204" s="48"/>
      <c r="I204" s="48"/>
      <c r="J204" s="48"/>
      <c r="K204" s="48"/>
      <c r="L204" s="48"/>
      <c r="M204" s="48"/>
      <c r="N204" s="4"/>
    </row>
    <row r="205" spans="1:14" ht="12">
      <c r="A205" s="22" t="s">
        <v>658</v>
      </c>
      <c r="B205" s="13" t="s">
        <v>183</v>
      </c>
      <c r="C205" s="23">
        <f t="shared" ref="C205:D205" si="2">SUM(7*150)</f>
        <v>1050</v>
      </c>
      <c r="D205" s="51">
        <f t="shared" si="2"/>
        <v>1050</v>
      </c>
      <c r="E205" s="49"/>
      <c r="F205" s="52" t="s">
        <v>245</v>
      </c>
      <c r="G205" s="56" t="s">
        <v>148</v>
      </c>
      <c r="H205" s="22" t="s">
        <v>106</v>
      </c>
      <c r="I205" s="48"/>
      <c r="J205" s="48"/>
      <c r="K205" s="48"/>
      <c r="L205" s="48"/>
      <c r="M205" s="48"/>
      <c r="N205" s="4"/>
    </row>
    <row r="206" spans="1:14" ht="12">
      <c r="A206" s="22" t="s">
        <v>269</v>
      </c>
      <c r="B206" s="13" t="s">
        <v>288</v>
      </c>
      <c r="C206" s="23">
        <v>3500</v>
      </c>
      <c r="D206" s="51">
        <v>3500</v>
      </c>
      <c r="G206" s="50"/>
      <c r="H206" s="22" t="s">
        <v>290</v>
      </c>
      <c r="I206" s="22" t="s">
        <v>198</v>
      </c>
      <c r="J206" s="22" t="s">
        <v>291</v>
      </c>
      <c r="K206" s="48"/>
      <c r="L206" s="48"/>
      <c r="M206" s="48"/>
      <c r="N206" s="4"/>
    </row>
    <row r="207" spans="1:14" ht="12">
      <c r="A207" s="22"/>
      <c r="B207" s="13" t="s">
        <v>659</v>
      </c>
      <c r="C207" s="23">
        <v>150</v>
      </c>
      <c r="D207" s="23"/>
      <c r="E207" s="115"/>
      <c r="F207" s="115"/>
      <c r="G207" s="116"/>
      <c r="H207" s="72"/>
      <c r="I207" s="72"/>
      <c r="J207" s="72"/>
      <c r="K207" s="72"/>
      <c r="L207" s="72"/>
      <c r="M207" s="72"/>
      <c r="N207" s="4"/>
    </row>
    <row r="208" spans="1:14" ht="12">
      <c r="A208" s="22"/>
      <c r="B208" s="13" t="s">
        <v>660</v>
      </c>
      <c r="C208" s="23">
        <v>0</v>
      </c>
      <c r="D208" s="23"/>
      <c r="E208" s="115"/>
      <c r="F208" s="115"/>
      <c r="G208" s="116"/>
      <c r="H208" s="72"/>
      <c r="I208" s="72"/>
      <c r="J208" s="72"/>
      <c r="K208" s="72"/>
      <c r="L208" s="72"/>
      <c r="M208" s="72"/>
      <c r="N208" s="4"/>
    </row>
    <row r="209" spans="1:14" ht="12">
      <c r="A209" s="22"/>
      <c r="B209" s="13" t="s">
        <v>661</v>
      </c>
      <c r="C209" s="23">
        <v>200</v>
      </c>
      <c r="D209" s="23"/>
      <c r="E209" s="115"/>
      <c r="F209" s="115"/>
      <c r="G209" s="116"/>
      <c r="H209" s="72"/>
      <c r="I209" s="72"/>
      <c r="J209" s="72"/>
      <c r="K209" s="72"/>
      <c r="L209" s="72"/>
      <c r="M209" s="72"/>
      <c r="N209" s="4"/>
    </row>
    <row r="210" spans="1:14" ht="12">
      <c r="A210" s="22"/>
      <c r="B210" s="13" t="s">
        <v>662</v>
      </c>
      <c r="C210" s="23">
        <v>350</v>
      </c>
      <c r="D210" s="23"/>
      <c r="E210" s="115"/>
      <c r="F210" s="97" t="s">
        <v>663</v>
      </c>
      <c r="G210" s="11" t="s">
        <v>664</v>
      </c>
      <c r="H210" s="72"/>
      <c r="I210" s="72"/>
      <c r="J210" s="72"/>
      <c r="K210" s="72"/>
      <c r="L210" s="72"/>
      <c r="M210" s="72"/>
      <c r="N210" s="4"/>
    </row>
    <row r="211" spans="1:14" ht="12">
      <c r="A211" s="22"/>
      <c r="B211" s="13" t="s">
        <v>17</v>
      </c>
      <c r="C211" s="23">
        <v>3600</v>
      </c>
      <c r="D211" s="23"/>
      <c r="E211" s="115"/>
      <c r="F211" s="115"/>
      <c r="G211" s="116"/>
      <c r="H211" s="72"/>
      <c r="I211" s="72"/>
      <c r="J211" s="72"/>
      <c r="K211" s="72"/>
      <c r="L211" s="72"/>
      <c r="M211" s="72"/>
      <c r="N211" s="4"/>
    </row>
    <row r="212" spans="1:14" ht="12">
      <c r="A212" s="22"/>
      <c r="B212" s="22" t="s">
        <v>665</v>
      </c>
      <c r="C212" s="51">
        <v>350</v>
      </c>
      <c r="D212" s="23"/>
      <c r="E212" s="115"/>
      <c r="F212" s="115"/>
      <c r="G212" s="116"/>
      <c r="H212" s="72"/>
      <c r="I212" s="72"/>
      <c r="J212" s="72"/>
      <c r="K212" s="72"/>
      <c r="L212" s="72"/>
      <c r="M212" s="72"/>
      <c r="N212" s="4"/>
    </row>
    <row r="213" spans="1:14" ht="12">
      <c r="A213" s="88" t="s">
        <v>269</v>
      </c>
      <c r="B213" s="88" t="s">
        <v>666</v>
      </c>
      <c r="C213" s="117"/>
      <c r="D213" s="117"/>
      <c r="E213" s="115"/>
      <c r="F213" s="115"/>
      <c r="G213" s="116"/>
      <c r="H213" s="72"/>
      <c r="I213" s="72"/>
      <c r="J213" s="72"/>
      <c r="K213" s="72"/>
      <c r="L213" s="72"/>
      <c r="M213" s="72"/>
      <c r="N213" s="4"/>
    </row>
    <row r="214" spans="1:14" ht="12">
      <c r="A214" s="13" t="s">
        <v>89</v>
      </c>
      <c r="B214" s="72"/>
      <c r="C214" s="23">
        <f>SUM(C204:C211)</f>
        <v>23850</v>
      </c>
      <c r="D214" s="23" t="s">
        <v>13</v>
      </c>
      <c r="E214" s="115"/>
      <c r="F214" s="115"/>
      <c r="G214" s="116"/>
      <c r="H214" s="72"/>
      <c r="I214" s="72"/>
      <c r="J214" s="72"/>
      <c r="K214" s="72"/>
      <c r="L214" s="72"/>
      <c r="M214" s="72"/>
      <c r="N214" s="4"/>
    </row>
    <row r="215" spans="1:14" ht="12">
      <c r="A215" s="13" t="s">
        <v>7</v>
      </c>
      <c r="B215" s="48"/>
      <c r="C215" s="23">
        <v>20000</v>
      </c>
      <c r="D215" s="23" t="s">
        <v>13</v>
      </c>
      <c r="E215" s="49"/>
      <c r="F215" s="49"/>
      <c r="G215" s="50"/>
      <c r="H215" s="48"/>
      <c r="I215" s="48"/>
      <c r="J215" s="48"/>
      <c r="K215" s="48"/>
      <c r="L215" s="48"/>
      <c r="M215" s="48"/>
      <c r="N215" s="4"/>
    </row>
    <row r="216" spans="1:14" ht="12">
      <c r="A216" s="13" t="s">
        <v>577</v>
      </c>
      <c r="B216" s="48"/>
      <c r="C216" s="99">
        <f>SUM(C214/C215)</f>
        <v>1.1924999999999999</v>
      </c>
      <c r="D216" s="13" t="s">
        <v>13</v>
      </c>
      <c r="E216" s="49"/>
      <c r="F216" s="49"/>
      <c r="G216" s="50"/>
      <c r="H216" s="48"/>
      <c r="I216" s="48"/>
      <c r="J216" s="48"/>
      <c r="K216" s="48"/>
      <c r="L216" s="48"/>
      <c r="M216" s="48"/>
      <c r="N216" s="4"/>
    </row>
    <row r="217" spans="1:14" ht="12">
      <c r="A217" s="48"/>
      <c r="B217" s="48"/>
      <c r="C217" s="48"/>
      <c r="D217" s="48"/>
      <c r="E217" s="49"/>
      <c r="F217" s="49"/>
      <c r="G217" s="50"/>
      <c r="H217" s="48"/>
      <c r="I217" s="48"/>
      <c r="J217" s="48"/>
      <c r="K217" s="48"/>
      <c r="L217" s="48"/>
      <c r="M217" s="48"/>
      <c r="N217" s="4"/>
    </row>
    <row r="218" spans="1:14" ht="8.25" customHeight="1">
      <c r="A218" s="37"/>
      <c r="B218" s="39"/>
      <c r="C218" s="39"/>
      <c r="D218" s="39"/>
      <c r="E218" s="40"/>
      <c r="F218" s="40"/>
      <c r="G218" s="42"/>
      <c r="H218" s="44"/>
      <c r="I218" s="44"/>
      <c r="J218" s="44"/>
      <c r="K218" s="44"/>
      <c r="L218" s="44"/>
      <c r="M218" s="45"/>
      <c r="N218" s="4"/>
    </row>
    <row r="219" spans="1:14" ht="12">
      <c r="A219" s="47" t="s">
        <v>667</v>
      </c>
      <c r="B219" s="48"/>
      <c r="C219" s="48"/>
      <c r="D219" s="48"/>
      <c r="E219" s="49"/>
      <c r="F219" s="49"/>
      <c r="G219" s="50"/>
      <c r="H219" s="48"/>
      <c r="I219" s="48"/>
      <c r="J219" s="22" t="s">
        <v>13</v>
      </c>
      <c r="K219" s="48"/>
      <c r="L219" s="48"/>
      <c r="M219" s="48"/>
      <c r="N219" s="4"/>
    </row>
    <row r="220" spans="1:14" ht="12">
      <c r="A220" s="22" t="s">
        <v>668</v>
      </c>
      <c r="B220" s="22" t="s">
        <v>668</v>
      </c>
      <c r="C220" s="51">
        <v>0</v>
      </c>
      <c r="D220" s="51">
        <v>2500</v>
      </c>
      <c r="E220" s="49"/>
      <c r="F220" s="49"/>
      <c r="G220" s="50"/>
      <c r="H220" s="48"/>
      <c r="I220" s="48"/>
      <c r="J220" s="48"/>
      <c r="K220" s="48"/>
      <c r="L220" s="48"/>
      <c r="M220" s="48"/>
      <c r="N220" s="4"/>
    </row>
    <row r="221" spans="1:14" ht="12">
      <c r="A221" s="22" t="s">
        <v>669</v>
      </c>
      <c r="B221" s="13" t="s">
        <v>670</v>
      </c>
      <c r="C221" s="23">
        <v>7500</v>
      </c>
      <c r="D221" s="51">
        <v>5000</v>
      </c>
      <c r="E221" s="49"/>
      <c r="F221" s="52" t="s">
        <v>664</v>
      </c>
      <c r="G221" s="56" t="s">
        <v>664</v>
      </c>
      <c r="H221" s="48"/>
      <c r="I221" s="48"/>
      <c r="J221" s="48"/>
      <c r="K221" s="48"/>
      <c r="L221" s="48"/>
      <c r="M221" s="48"/>
      <c r="N221" s="4"/>
    </row>
    <row r="222" spans="1:14" ht="12">
      <c r="A222" s="22" t="s">
        <v>671</v>
      </c>
      <c r="B222" s="13" t="s">
        <v>672</v>
      </c>
      <c r="C222" s="23">
        <v>1000</v>
      </c>
      <c r="D222" s="51"/>
      <c r="E222" s="49"/>
      <c r="F222" s="52" t="s">
        <v>673</v>
      </c>
      <c r="G222" s="56" t="s">
        <v>664</v>
      </c>
      <c r="H222" s="22" t="s">
        <v>674</v>
      </c>
      <c r="I222" s="48"/>
      <c r="J222" s="48"/>
      <c r="K222" s="48"/>
      <c r="L222" s="48"/>
      <c r="M222" s="48"/>
      <c r="N222" s="4"/>
    </row>
    <row r="223" spans="1:14" ht="12">
      <c r="A223" s="48"/>
      <c r="B223" s="13" t="s">
        <v>675</v>
      </c>
      <c r="C223" s="23">
        <v>7500</v>
      </c>
      <c r="D223" s="51">
        <v>5000</v>
      </c>
      <c r="E223" s="49"/>
      <c r="F223" s="52" t="s">
        <v>664</v>
      </c>
      <c r="G223" s="56" t="s">
        <v>664</v>
      </c>
      <c r="H223" s="22" t="s">
        <v>676</v>
      </c>
      <c r="I223" s="48"/>
      <c r="J223" s="48"/>
      <c r="K223" s="48"/>
      <c r="L223" s="48"/>
      <c r="M223" s="48"/>
      <c r="N223" s="4"/>
    </row>
    <row r="224" spans="1:14" ht="12">
      <c r="A224" s="48"/>
      <c r="B224" s="13" t="s">
        <v>677</v>
      </c>
      <c r="C224" s="23">
        <v>7500</v>
      </c>
      <c r="D224" s="51"/>
      <c r="E224" s="49"/>
      <c r="F224" s="52" t="s">
        <v>678</v>
      </c>
      <c r="G224" s="56" t="s">
        <v>679</v>
      </c>
      <c r="H224" s="22"/>
      <c r="I224" s="22"/>
      <c r="J224" s="22"/>
      <c r="K224" s="22"/>
      <c r="L224" s="48"/>
      <c r="M224" s="48"/>
      <c r="N224" s="4"/>
    </row>
    <row r="225" spans="1:14" ht="12">
      <c r="A225" s="48"/>
      <c r="B225" s="13" t="s">
        <v>680</v>
      </c>
      <c r="C225" s="23">
        <v>600</v>
      </c>
      <c r="D225" s="51"/>
      <c r="E225" s="49"/>
      <c r="F225" s="52" t="s">
        <v>245</v>
      </c>
      <c r="G225" s="56" t="s">
        <v>681</v>
      </c>
      <c r="H225" s="22"/>
      <c r="I225" s="22"/>
      <c r="J225" s="22"/>
      <c r="K225" s="22"/>
      <c r="L225" s="48"/>
      <c r="M225" s="48"/>
      <c r="N225" s="4"/>
    </row>
    <row r="226" spans="1:14" ht="12">
      <c r="A226" s="72"/>
      <c r="B226" s="13" t="s">
        <v>682</v>
      </c>
      <c r="C226" s="23">
        <v>600</v>
      </c>
      <c r="D226" s="51"/>
      <c r="E226" s="49"/>
      <c r="F226" s="52" t="s">
        <v>245</v>
      </c>
      <c r="G226" s="56" t="s">
        <v>683</v>
      </c>
      <c r="H226" s="48"/>
      <c r="I226" s="48"/>
      <c r="J226" s="48"/>
      <c r="K226" s="48"/>
      <c r="L226" s="48"/>
      <c r="M226" s="48"/>
      <c r="N226" s="4"/>
    </row>
    <row r="227" spans="1:14" ht="12">
      <c r="A227" s="72"/>
      <c r="B227" s="13" t="s">
        <v>288</v>
      </c>
      <c r="C227" s="23">
        <v>1400</v>
      </c>
      <c r="D227" s="51">
        <v>600</v>
      </c>
      <c r="E227" s="49"/>
      <c r="F227" s="52" t="s">
        <v>684</v>
      </c>
      <c r="G227" s="56" t="s">
        <v>684</v>
      </c>
      <c r="H227" s="48"/>
      <c r="I227" s="48"/>
      <c r="J227" s="48"/>
      <c r="K227" s="48"/>
      <c r="L227" s="48"/>
      <c r="M227" s="48"/>
      <c r="N227" s="4"/>
    </row>
    <row r="228" spans="1:14" ht="12">
      <c r="A228" s="72"/>
      <c r="B228" s="13" t="s">
        <v>685</v>
      </c>
      <c r="C228" s="23">
        <v>600</v>
      </c>
      <c r="D228" s="51"/>
      <c r="E228" s="49"/>
      <c r="F228" s="52" t="s">
        <v>686</v>
      </c>
      <c r="G228" s="56" t="s">
        <v>148</v>
      </c>
      <c r="H228" s="48"/>
      <c r="I228" s="48"/>
      <c r="J228" s="48"/>
      <c r="K228" s="48"/>
      <c r="L228" s="48"/>
      <c r="M228" s="48"/>
      <c r="N228" s="4"/>
    </row>
    <row r="229" spans="1:14" ht="12">
      <c r="A229" s="72"/>
      <c r="B229" s="13" t="s">
        <v>687</v>
      </c>
      <c r="C229" s="23">
        <v>800</v>
      </c>
      <c r="D229" s="51"/>
      <c r="E229" s="49"/>
      <c r="F229" s="52" t="s">
        <v>688</v>
      </c>
      <c r="G229" s="56" t="s">
        <v>664</v>
      </c>
      <c r="H229" s="22" t="s">
        <v>674</v>
      </c>
      <c r="I229" s="48"/>
      <c r="J229" s="48"/>
      <c r="K229" s="48"/>
      <c r="L229" s="48"/>
      <c r="M229" s="48"/>
      <c r="N229" s="4"/>
    </row>
    <row r="230" spans="1:14" ht="12">
      <c r="A230" s="72"/>
      <c r="B230" s="13" t="s">
        <v>689</v>
      </c>
      <c r="C230" s="23">
        <v>600</v>
      </c>
      <c r="D230" s="51"/>
      <c r="E230" s="49"/>
      <c r="F230" s="52" t="s">
        <v>690</v>
      </c>
      <c r="G230" s="56" t="s">
        <v>691</v>
      </c>
      <c r="H230" s="48"/>
      <c r="I230" s="48"/>
      <c r="J230" s="48"/>
      <c r="K230" s="48"/>
      <c r="L230" s="48"/>
      <c r="M230" s="48"/>
      <c r="N230" s="4"/>
    </row>
    <row r="231" spans="1:14" ht="12">
      <c r="A231" s="48"/>
      <c r="B231" s="13" t="s">
        <v>692</v>
      </c>
      <c r="C231" s="23">
        <v>600</v>
      </c>
      <c r="D231" s="51"/>
      <c r="E231" s="49"/>
      <c r="F231" s="49"/>
      <c r="G231" s="56" t="s">
        <v>664</v>
      </c>
      <c r="H231" s="22" t="s">
        <v>676</v>
      </c>
      <c r="I231" s="22"/>
      <c r="J231" s="22"/>
      <c r="K231" s="22"/>
      <c r="L231" s="48"/>
      <c r="M231" s="48"/>
      <c r="N231" s="4"/>
    </row>
    <row r="232" spans="1:14" ht="12">
      <c r="A232" s="48"/>
      <c r="B232" s="22" t="s">
        <v>693</v>
      </c>
      <c r="C232" s="51">
        <v>600</v>
      </c>
      <c r="D232" s="51"/>
      <c r="E232" s="49"/>
      <c r="F232" s="49"/>
      <c r="G232" s="50"/>
      <c r="H232" s="22"/>
      <c r="I232" s="22"/>
      <c r="J232" s="22"/>
      <c r="K232" s="22"/>
      <c r="L232" s="48"/>
      <c r="M232" s="48"/>
      <c r="N232" s="4"/>
    </row>
    <row r="233" spans="1:14" ht="12">
      <c r="A233" s="48"/>
      <c r="B233" s="22" t="s">
        <v>694</v>
      </c>
      <c r="C233" s="51">
        <v>0</v>
      </c>
      <c r="D233" s="51">
        <v>5000</v>
      </c>
      <c r="E233" s="49"/>
      <c r="F233" s="49"/>
      <c r="G233" s="50"/>
      <c r="H233" s="22" t="s">
        <v>13</v>
      </c>
      <c r="I233" s="22" t="s">
        <v>13</v>
      </c>
      <c r="J233" s="22" t="s">
        <v>13</v>
      </c>
      <c r="K233" s="22" t="s">
        <v>13</v>
      </c>
      <c r="L233" s="48"/>
      <c r="M233" s="48"/>
      <c r="N233" s="4"/>
    </row>
    <row r="234" spans="1:14" ht="12">
      <c r="A234" s="48"/>
      <c r="B234" s="22" t="s">
        <v>695</v>
      </c>
      <c r="C234" s="51">
        <v>0</v>
      </c>
      <c r="D234" s="51">
        <v>600</v>
      </c>
      <c r="E234" s="49"/>
      <c r="F234" s="49"/>
      <c r="G234" s="50"/>
      <c r="H234" s="22" t="s">
        <v>696</v>
      </c>
      <c r="I234" s="22" t="s">
        <v>697</v>
      </c>
      <c r="J234" s="22" t="s">
        <v>698</v>
      </c>
      <c r="K234" s="22" t="s">
        <v>699</v>
      </c>
      <c r="L234" s="22" t="s">
        <v>700</v>
      </c>
      <c r="M234" s="48"/>
      <c r="N234" s="4"/>
    </row>
    <row r="235" spans="1:14" ht="12">
      <c r="A235" s="22" t="s">
        <v>13</v>
      </c>
      <c r="B235" s="22" t="s">
        <v>701</v>
      </c>
      <c r="C235" s="51">
        <v>1200</v>
      </c>
      <c r="D235" s="51">
        <v>600</v>
      </c>
      <c r="E235" s="49"/>
      <c r="F235" s="49"/>
      <c r="G235" s="50"/>
      <c r="H235" s="22" t="s">
        <v>702</v>
      </c>
      <c r="I235" s="48"/>
      <c r="J235" s="48"/>
      <c r="K235" s="48"/>
      <c r="L235" s="48"/>
      <c r="M235" s="48"/>
      <c r="N235" s="4"/>
    </row>
    <row r="236" spans="1:14" ht="12">
      <c r="A236" s="92"/>
      <c r="B236" s="88" t="s">
        <v>703</v>
      </c>
      <c r="C236" s="89">
        <v>600</v>
      </c>
      <c r="D236" s="89">
        <v>750</v>
      </c>
      <c r="E236" s="49"/>
      <c r="F236" s="49"/>
      <c r="G236" s="50"/>
      <c r="H236" s="22" t="s">
        <v>704</v>
      </c>
      <c r="I236" s="22" t="s">
        <v>705</v>
      </c>
      <c r="J236" s="22" t="s">
        <v>706</v>
      </c>
      <c r="K236" s="22" t="s">
        <v>707</v>
      </c>
      <c r="L236" s="48"/>
      <c r="M236" s="48"/>
      <c r="N236" s="4"/>
    </row>
    <row r="237" spans="1:14" ht="12">
      <c r="A237" s="13" t="s">
        <v>89</v>
      </c>
      <c r="B237" s="72"/>
      <c r="C237" s="23">
        <f>SUM(C221:C231)</f>
        <v>28700</v>
      </c>
      <c r="D237" s="23">
        <v>0</v>
      </c>
      <c r="E237" s="115"/>
      <c r="F237" s="115"/>
      <c r="G237" s="116"/>
      <c r="H237" s="72"/>
      <c r="I237" s="72"/>
      <c r="J237" s="72"/>
      <c r="K237" s="72"/>
      <c r="L237" s="72"/>
      <c r="M237" s="72"/>
      <c r="N237" s="4"/>
    </row>
    <row r="238" spans="1:14" ht="12">
      <c r="A238" s="13" t="s">
        <v>7</v>
      </c>
      <c r="B238" s="48"/>
      <c r="C238" s="99">
        <f>SUM(C237/D238)</f>
        <v>1.5306666666666666</v>
      </c>
      <c r="D238" s="23">
        <f>SUM(6250*3)</f>
        <v>18750</v>
      </c>
      <c r="E238" s="52" t="s">
        <v>13</v>
      </c>
      <c r="F238" s="49"/>
      <c r="G238" s="50"/>
      <c r="H238" s="48"/>
      <c r="I238" s="48"/>
      <c r="J238" s="48"/>
      <c r="K238" s="48"/>
      <c r="L238" s="48"/>
      <c r="M238" s="48"/>
      <c r="N238" s="4"/>
    </row>
    <row r="239" spans="1:14" ht="12">
      <c r="A239" s="28" t="s">
        <v>577</v>
      </c>
      <c r="B239" s="92"/>
      <c r="C239" s="118"/>
      <c r="D239" s="28" t="s">
        <v>13</v>
      </c>
      <c r="E239" s="114"/>
      <c r="F239" s="114"/>
      <c r="G239" s="91"/>
      <c r="H239" s="48"/>
      <c r="I239" s="48"/>
      <c r="J239" s="48"/>
      <c r="K239" s="48"/>
      <c r="L239" s="48"/>
      <c r="M239" s="48"/>
      <c r="N239" s="4"/>
    </row>
    <row r="240" spans="1:14" ht="8.25" customHeight="1">
      <c r="A240" s="37"/>
      <c r="B240" s="39"/>
      <c r="C240" s="39"/>
      <c r="D240" s="39"/>
      <c r="E240" s="40"/>
      <c r="F240" s="40"/>
      <c r="G240" s="42"/>
      <c r="H240" s="44"/>
      <c r="I240" s="44"/>
      <c r="J240" s="44"/>
      <c r="K240" s="44"/>
      <c r="L240" s="44"/>
      <c r="M240" s="45"/>
      <c r="N240" s="4"/>
    </row>
    <row r="241" spans="1:14" ht="12">
      <c r="A241" s="47" t="s">
        <v>708</v>
      </c>
      <c r="B241" s="48"/>
      <c r="C241" s="48"/>
      <c r="D241" s="48"/>
      <c r="E241" s="49"/>
      <c r="F241" s="49"/>
      <c r="G241" s="50"/>
      <c r="H241" s="48"/>
      <c r="I241" s="48"/>
      <c r="J241" s="48"/>
      <c r="K241" s="48"/>
      <c r="L241" s="48"/>
      <c r="M241" s="48"/>
      <c r="N241" s="4"/>
    </row>
    <row r="242" spans="1:14" ht="12">
      <c r="A242" s="22" t="s">
        <v>709</v>
      </c>
      <c r="B242" s="48"/>
      <c r="C242" s="48"/>
      <c r="D242" s="48"/>
      <c r="E242" s="49"/>
      <c r="F242" s="49"/>
      <c r="G242" s="50"/>
      <c r="H242" s="48"/>
      <c r="I242" s="48"/>
      <c r="J242" s="48"/>
      <c r="K242" s="48"/>
      <c r="L242" s="48"/>
      <c r="M242" s="48"/>
      <c r="N242" s="4"/>
    </row>
    <row r="243" spans="1:14" ht="12">
      <c r="A243" s="22" t="s">
        <v>654</v>
      </c>
      <c r="B243" s="13" t="s">
        <v>710</v>
      </c>
      <c r="C243" s="23">
        <v>6250</v>
      </c>
      <c r="D243" s="23">
        <v>6250</v>
      </c>
      <c r="E243" s="49"/>
      <c r="F243" s="52" t="s">
        <v>711</v>
      </c>
      <c r="G243" s="56" t="s">
        <v>712</v>
      </c>
      <c r="H243" s="22" t="s">
        <v>713</v>
      </c>
      <c r="I243" s="22" t="s">
        <v>714</v>
      </c>
      <c r="J243" s="22" t="s">
        <v>715</v>
      </c>
      <c r="K243" s="22" t="s">
        <v>716</v>
      </c>
      <c r="L243" s="22" t="s">
        <v>717</v>
      </c>
      <c r="M243" s="48"/>
      <c r="N243" s="4"/>
    </row>
    <row r="244" spans="1:14" ht="12">
      <c r="A244" s="92"/>
      <c r="B244" s="28" t="s">
        <v>349</v>
      </c>
      <c r="C244" s="117">
        <v>2000</v>
      </c>
      <c r="D244" s="117">
        <v>2000</v>
      </c>
      <c r="E244" s="114"/>
      <c r="F244" s="90" t="s">
        <v>718</v>
      </c>
      <c r="G244" s="119" t="s">
        <v>148</v>
      </c>
      <c r="H244" s="22" t="s">
        <v>352</v>
      </c>
      <c r="I244" s="22" t="s">
        <v>714</v>
      </c>
      <c r="J244" s="48"/>
      <c r="K244" s="48"/>
      <c r="L244" s="48"/>
      <c r="M244" s="48"/>
      <c r="N244" s="48"/>
    </row>
    <row r="245" spans="1:14" ht="12">
      <c r="A245" s="13" t="s">
        <v>89</v>
      </c>
      <c r="B245" s="48"/>
      <c r="C245" s="23">
        <f t="shared" ref="C245:D245" si="3">SUM(C243:C244)</f>
        <v>8250</v>
      </c>
      <c r="D245" s="23">
        <f t="shared" si="3"/>
        <v>8250</v>
      </c>
      <c r="E245" s="49"/>
      <c r="F245" s="49"/>
      <c r="G245" s="50"/>
      <c r="H245" s="48"/>
      <c r="I245" s="48"/>
      <c r="J245" s="48"/>
      <c r="K245" s="48"/>
      <c r="L245" s="48"/>
      <c r="M245" s="48"/>
      <c r="N245" s="4"/>
    </row>
    <row r="246" spans="1:14" ht="12">
      <c r="A246" s="13" t="s">
        <v>7</v>
      </c>
      <c r="B246" s="48"/>
      <c r="C246" s="23">
        <v>10000</v>
      </c>
      <c r="D246" s="23">
        <v>10000</v>
      </c>
      <c r="E246" s="49"/>
      <c r="F246" s="49"/>
      <c r="G246" s="50"/>
      <c r="H246" s="48"/>
      <c r="I246" s="48"/>
      <c r="J246" s="48"/>
      <c r="K246" s="48"/>
      <c r="L246" s="48"/>
      <c r="M246" s="48"/>
      <c r="N246" s="4"/>
    </row>
    <row r="247" spans="1:14" ht="12">
      <c r="A247" s="13" t="s">
        <v>577</v>
      </c>
      <c r="B247" s="48"/>
      <c r="C247" s="99">
        <f>SUM(C245/C246)</f>
        <v>0.82499999999999996</v>
      </c>
      <c r="D247" s="99">
        <v>0</v>
      </c>
      <c r="E247" s="49"/>
      <c r="F247" s="49"/>
      <c r="G247" s="50"/>
      <c r="H247" s="48"/>
      <c r="I247" s="48"/>
      <c r="J247" s="48"/>
      <c r="K247" s="48"/>
      <c r="L247" s="48"/>
      <c r="M247" s="48"/>
      <c r="N247" s="4"/>
    </row>
    <row r="248" spans="1:14" ht="12">
      <c r="A248" s="92"/>
      <c r="B248" s="92"/>
      <c r="C248" s="92"/>
      <c r="D248" s="92"/>
      <c r="E248" s="114"/>
      <c r="F248" s="114"/>
      <c r="G248" s="91"/>
      <c r="H248" s="48"/>
      <c r="I248" s="48"/>
      <c r="J248" s="48"/>
      <c r="K248" s="48"/>
      <c r="L248" s="48"/>
      <c r="M248" s="48"/>
      <c r="N248" s="4"/>
    </row>
    <row r="249" spans="1:14" ht="10.5" customHeight="1">
      <c r="A249" s="37"/>
      <c r="B249" s="39"/>
      <c r="C249" s="39"/>
      <c r="D249" s="39"/>
      <c r="E249" s="40"/>
      <c r="F249" s="40"/>
      <c r="G249" s="42"/>
      <c r="H249" s="44"/>
      <c r="I249" s="44"/>
      <c r="J249" s="44"/>
      <c r="K249" s="44"/>
      <c r="L249" s="44"/>
      <c r="M249" s="45"/>
      <c r="N249" s="4"/>
    </row>
    <row r="250" spans="1:14" ht="12">
      <c r="A250" s="47" t="s">
        <v>719</v>
      </c>
      <c r="B250" s="48"/>
      <c r="C250" s="48"/>
      <c r="D250" s="48"/>
      <c r="E250" s="49"/>
      <c r="F250" s="49"/>
      <c r="G250" s="50"/>
      <c r="H250" s="48"/>
      <c r="I250" s="48"/>
      <c r="J250" s="22">
        <v>35</v>
      </c>
      <c r="K250" s="48"/>
      <c r="L250" s="48"/>
      <c r="M250" s="48"/>
      <c r="N250" s="4"/>
    </row>
    <row r="251" spans="1:14" ht="12">
      <c r="A251" s="48"/>
      <c r="B251" s="48"/>
      <c r="C251" s="48"/>
      <c r="D251" s="48"/>
      <c r="E251" s="49"/>
      <c r="F251" s="49"/>
      <c r="G251" s="50"/>
      <c r="H251" s="48"/>
      <c r="I251" s="48"/>
      <c r="J251" s="48"/>
      <c r="K251" s="48"/>
      <c r="L251" s="48"/>
      <c r="M251" s="48"/>
      <c r="N251" s="4"/>
    </row>
    <row r="252" spans="1:14" ht="12">
      <c r="A252" s="88" t="s">
        <v>709</v>
      </c>
      <c r="B252" s="92"/>
      <c r="C252" s="92"/>
      <c r="D252" s="92"/>
      <c r="E252" s="114"/>
      <c r="F252" s="114"/>
      <c r="G252" s="91"/>
      <c r="H252" s="48"/>
      <c r="I252" s="48"/>
      <c r="J252" s="48"/>
      <c r="K252" s="48"/>
      <c r="L252" s="48"/>
      <c r="M252" s="48"/>
      <c r="N252" s="4"/>
    </row>
    <row r="253" spans="1:14" ht="12">
      <c r="A253" s="13" t="s">
        <v>89</v>
      </c>
      <c r="B253" s="72"/>
      <c r="C253" s="23"/>
      <c r="D253" s="23">
        <v>0</v>
      </c>
      <c r="E253" s="115"/>
      <c r="F253" s="115"/>
      <c r="G253" s="116"/>
      <c r="H253" s="72"/>
      <c r="I253" s="72"/>
      <c r="J253" s="72"/>
      <c r="K253" s="72"/>
      <c r="L253" s="72"/>
      <c r="M253" s="48"/>
      <c r="N253" s="4"/>
    </row>
    <row r="254" spans="1:14" ht="12">
      <c r="A254" s="13" t="s">
        <v>7</v>
      </c>
      <c r="B254" s="48"/>
      <c r="C254" s="23"/>
      <c r="D254" s="23">
        <v>5000</v>
      </c>
      <c r="E254" s="49"/>
      <c r="F254" s="49"/>
      <c r="G254" s="50"/>
      <c r="H254" s="48"/>
      <c r="I254" s="48"/>
      <c r="J254" s="48"/>
      <c r="K254" s="48"/>
      <c r="L254" s="48"/>
      <c r="M254" s="48"/>
      <c r="N254" s="4"/>
    </row>
    <row r="255" spans="1:14" ht="12">
      <c r="A255" s="28" t="s">
        <v>577</v>
      </c>
      <c r="B255" s="92"/>
      <c r="C255" s="118"/>
      <c r="D255" s="118">
        <v>0</v>
      </c>
      <c r="E255" s="114"/>
      <c r="F255" s="114"/>
      <c r="G255" s="91"/>
      <c r="H255" s="48"/>
      <c r="I255" s="48"/>
      <c r="J255" s="48"/>
      <c r="K255" s="48"/>
      <c r="L255" s="48"/>
      <c r="M255" s="48"/>
      <c r="N255" s="4"/>
    </row>
    <row r="256" spans="1:14" ht="12">
      <c r="A256" s="92"/>
      <c r="B256" s="92"/>
      <c r="C256" s="92"/>
      <c r="D256" s="92"/>
      <c r="E256" s="114"/>
      <c r="F256" s="114"/>
      <c r="G256" s="91"/>
      <c r="H256" s="48"/>
      <c r="I256" s="48"/>
      <c r="J256" s="48"/>
      <c r="K256" s="48"/>
      <c r="L256" s="48"/>
      <c r="M256" s="48"/>
      <c r="N256" s="4"/>
    </row>
    <row r="257" spans="1:14" ht="9.75" customHeight="1">
      <c r="A257" s="37"/>
      <c r="B257" s="39"/>
      <c r="C257" s="39"/>
      <c r="D257" s="39"/>
      <c r="E257" s="40"/>
      <c r="F257" s="40"/>
      <c r="G257" s="42"/>
      <c r="H257" s="44"/>
      <c r="I257" s="44"/>
      <c r="J257" s="44"/>
      <c r="K257" s="44"/>
      <c r="L257" s="44"/>
      <c r="M257" s="45"/>
      <c r="N257" s="4"/>
    </row>
    <row r="258" spans="1:14" ht="12">
      <c r="A258" s="47" t="s">
        <v>720</v>
      </c>
      <c r="B258" s="48"/>
      <c r="C258" s="48"/>
      <c r="D258" s="48"/>
      <c r="E258" s="49"/>
      <c r="F258" s="49"/>
      <c r="G258" s="50"/>
      <c r="H258" s="48"/>
      <c r="I258" s="48"/>
      <c r="J258" s="48"/>
      <c r="K258" s="48"/>
      <c r="L258" s="48"/>
      <c r="M258" s="48"/>
      <c r="N258" s="4"/>
    </row>
    <row r="259" spans="1:14" ht="12">
      <c r="A259" s="48"/>
      <c r="B259" s="22" t="s">
        <v>13</v>
      </c>
      <c r="C259" s="51"/>
      <c r="D259" s="51" t="s">
        <v>13</v>
      </c>
      <c r="E259" s="49"/>
      <c r="F259" s="49"/>
      <c r="G259" s="50"/>
      <c r="H259" s="48"/>
      <c r="I259" s="48"/>
      <c r="J259" s="48"/>
      <c r="K259" s="48"/>
      <c r="L259" s="48"/>
      <c r="M259" s="48"/>
      <c r="N259" s="4"/>
    </row>
    <row r="260" spans="1:14" ht="12">
      <c r="A260" s="48"/>
      <c r="B260" s="48"/>
      <c r="C260" s="48"/>
      <c r="D260" s="48"/>
      <c r="E260" s="49"/>
      <c r="F260" s="49"/>
      <c r="G260" s="50"/>
      <c r="H260" s="48"/>
      <c r="I260" s="48"/>
      <c r="J260" s="48"/>
      <c r="K260" s="48"/>
      <c r="L260" s="48"/>
      <c r="M260" s="48"/>
      <c r="N260" s="4"/>
    </row>
    <row r="261" spans="1:14" ht="12">
      <c r="A261" s="48"/>
      <c r="B261" s="48"/>
      <c r="C261" s="48"/>
      <c r="D261" s="48"/>
      <c r="E261" s="49"/>
      <c r="F261" s="49"/>
      <c r="G261" s="50"/>
      <c r="H261" s="48"/>
      <c r="I261" s="48"/>
      <c r="J261" s="48"/>
      <c r="K261" s="48"/>
      <c r="L261" s="48"/>
      <c r="M261" s="48"/>
      <c r="N261" s="4"/>
    </row>
    <row r="262" spans="1:14" ht="12">
      <c r="A262" s="48"/>
      <c r="B262" s="48"/>
      <c r="C262" s="48"/>
      <c r="D262" s="48"/>
      <c r="E262" s="49"/>
      <c r="F262" s="49"/>
      <c r="G262" s="50"/>
      <c r="H262" s="48"/>
      <c r="I262" s="48"/>
      <c r="J262" s="48"/>
      <c r="K262" s="48"/>
      <c r="L262" s="48"/>
      <c r="M262" s="48"/>
      <c r="N262" s="4"/>
    </row>
    <row r="263" spans="1:14" ht="12">
      <c r="A263" s="92"/>
      <c r="B263" s="92"/>
      <c r="C263" s="92"/>
      <c r="D263" s="92"/>
      <c r="E263" s="114"/>
      <c r="F263" s="114"/>
      <c r="G263" s="91"/>
      <c r="H263" s="48"/>
      <c r="I263" s="48"/>
      <c r="J263" s="48"/>
      <c r="K263" s="48"/>
      <c r="L263" s="48"/>
      <c r="M263" s="48"/>
      <c r="N263" s="4"/>
    </row>
    <row r="264" spans="1:14" ht="12">
      <c r="A264" s="13" t="s">
        <v>89</v>
      </c>
      <c r="B264" s="72"/>
      <c r="C264" s="23"/>
      <c r="D264" s="23">
        <v>0</v>
      </c>
      <c r="E264" s="115"/>
      <c r="F264" s="115"/>
      <c r="G264" s="116"/>
      <c r="H264" s="48"/>
      <c r="I264" s="48"/>
      <c r="J264" s="48"/>
      <c r="K264" s="48"/>
      <c r="L264" s="48"/>
      <c r="M264" s="48"/>
      <c r="N264" s="4"/>
    </row>
    <row r="265" spans="1:14" ht="12">
      <c r="A265" s="13" t="s">
        <v>7</v>
      </c>
      <c r="B265" s="48"/>
      <c r="C265" s="48"/>
      <c r="D265" s="24">
        <v>2500</v>
      </c>
      <c r="E265" s="49"/>
      <c r="F265" s="49"/>
      <c r="G265" s="50"/>
      <c r="H265" s="48"/>
      <c r="I265" s="48"/>
      <c r="J265" s="48"/>
      <c r="K265" s="48"/>
      <c r="L265" s="48"/>
      <c r="M265" s="48"/>
      <c r="N265" s="4"/>
    </row>
    <row r="266" spans="1:14" ht="12">
      <c r="A266" s="13" t="s">
        <v>577</v>
      </c>
      <c r="B266" s="48"/>
      <c r="C266" s="48"/>
      <c r="D266" s="48"/>
      <c r="E266" s="49"/>
      <c r="F266" s="49"/>
      <c r="G266" s="50"/>
      <c r="H266" s="48"/>
      <c r="I266" s="48"/>
      <c r="J266" s="48"/>
      <c r="K266" s="48"/>
      <c r="L266" s="48"/>
      <c r="M266" s="48"/>
      <c r="N266" s="4"/>
    </row>
    <row r="267" spans="1:14" ht="12">
      <c r="A267" s="92"/>
      <c r="B267" s="92"/>
      <c r="C267" s="92"/>
      <c r="D267" s="92"/>
      <c r="E267" s="114"/>
      <c r="F267" s="114"/>
      <c r="G267" s="91"/>
      <c r="H267" s="48"/>
      <c r="I267" s="48"/>
      <c r="J267" s="48"/>
      <c r="K267" s="48"/>
      <c r="L267" s="48"/>
      <c r="M267" s="48"/>
      <c r="N267" s="4"/>
    </row>
    <row r="268" spans="1:14" ht="9.75" customHeight="1">
      <c r="A268" s="37"/>
      <c r="B268" s="39"/>
      <c r="C268" s="39"/>
      <c r="D268" s="39"/>
      <c r="E268" s="40"/>
      <c r="F268" s="40"/>
      <c r="G268" s="42"/>
      <c r="H268" s="44"/>
      <c r="I268" s="44"/>
      <c r="J268" s="44"/>
      <c r="K268" s="44"/>
      <c r="L268" s="44"/>
      <c r="M268" s="45"/>
      <c r="N268" s="4"/>
    </row>
    <row r="269" spans="1:14" ht="12">
      <c r="A269" s="47" t="s">
        <v>721</v>
      </c>
      <c r="B269" s="48"/>
      <c r="C269" s="48"/>
      <c r="D269" s="48"/>
      <c r="E269" s="49"/>
      <c r="F269" s="49"/>
      <c r="G269" s="50"/>
      <c r="H269" s="48"/>
      <c r="I269" s="48"/>
      <c r="J269" s="48"/>
      <c r="K269" s="48"/>
      <c r="L269" s="48"/>
      <c r="M269" s="48"/>
      <c r="N269" s="4"/>
    </row>
    <row r="270" spans="1:14" ht="12">
      <c r="A270" s="48"/>
      <c r="B270" s="22" t="s">
        <v>722</v>
      </c>
      <c r="C270" s="51">
        <v>2500</v>
      </c>
      <c r="D270" s="51">
        <v>500</v>
      </c>
      <c r="E270" s="49"/>
      <c r="F270" s="49"/>
      <c r="G270" s="50"/>
      <c r="H270" s="48"/>
      <c r="I270" s="48"/>
      <c r="J270" s="48"/>
      <c r="K270" s="48"/>
      <c r="L270" s="48"/>
      <c r="M270" s="48"/>
      <c r="N270" s="4"/>
    </row>
    <row r="271" spans="1:14" ht="12">
      <c r="A271" s="48"/>
      <c r="B271" s="22" t="s">
        <v>723</v>
      </c>
      <c r="C271" s="51">
        <v>2500</v>
      </c>
      <c r="D271" s="51">
        <v>0</v>
      </c>
      <c r="E271" s="49"/>
      <c r="F271" s="49"/>
      <c r="G271" s="50"/>
      <c r="H271" s="48"/>
      <c r="I271" s="48"/>
      <c r="J271" s="48"/>
      <c r="K271" s="48"/>
      <c r="L271" s="48"/>
      <c r="M271" s="48"/>
      <c r="N271" s="4"/>
    </row>
    <row r="272" spans="1:14" ht="12">
      <c r="A272" s="48"/>
      <c r="B272" s="48"/>
      <c r="C272" s="48"/>
      <c r="D272" s="48"/>
      <c r="E272" s="49"/>
      <c r="F272" s="49"/>
      <c r="G272" s="50"/>
      <c r="H272" s="48"/>
      <c r="I272" s="48"/>
      <c r="J272" s="48"/>
      <c r="K272" s="48"/>
      <c r="L272" s="48"/>
      <c r="M272" s="48"/>
      <c r="N272" s="4"/>
    </row>
    <row r="273" spans="1:14" ht="12">
      <c r="A273" s="48"/>
      <c r="B273" s="48"/>
      <c r="C273" s="48"/>
      <c r="D273" s="48"/>
      <c r="E273" s="49"/>
      <c r="F273" s="49"/>
      <c r="G273" s="50"/>
      <c r="H273" s="48"/>
      <c r="I273" s="48"/>
      <c r="J273" s="48"/>
      <c r="K273" s="48"/>
      <c r="L273" s="48"/>
      <c r="M273" s="48"/>
      <c r="N273" s="4"/>
    </row>
    <row r="274" spans="1:14" ht="12">
      <c r="A274" s="92"/>
      <c r="B274" s="92"/>
      <c r="C274" s="92"/>
      <c r="D274" s="92"/>
      <c r="E274" s="114"/>
      <c r="F274" s="114"/>
      <c r="G274" s="91"/>
      <c r="H274" s="48"/>
      <c r="I274" s="48"/>
      <c r="J274" s="48"/>
      <c r="K274" s="22">
        <v>260</v>
      </c>
      <c r="L274" s="48"/>
      <c r="M274" s="48"/>
      <c r="N274" s="4"/>
    </row>
    <row r="275" spans="1:14" ht="12">
      <c r="A275" s="13" t="s">
        <v>89</v>
      </c>
      <c r="B275" s="72"/>
      <c r="C275" s="23">
        <f>SUM(C270:C274)</f>
        <v>5000</v>
      </c>
      <c r="D275" s="23">
        <v>0</v>
      </c>
      <c r="E275" s="115"/>
      <c r="F275" s="115"/>
      <c r="G275" s="116"/>
      <c r="H275" s="48"/>
      <c r="I275" s="48"/>
      <c r="J275" s="48"/>
      <c r="K275" s="48"/>
      <c r="L275" s="48"/>
      <c r="M275" s="48"/>
      <c r="N275" s="4"/>
    </row>
    <row r="276" spans="1:14" ht="12">
      <c r="A276" s="13" t="s">
        <v>7</v>
      </c>
      <c r="B276" s="48"/>
      <c r="C276" s="48"/>
      <c r="D276" s="24">
        <v>2500</v>
      </c>
      <c r="E276" s="49"/>
      <c r="F276" s="49"/>
      <c r="G276" s="50"/>
      <c r="H276" s="48"/>
      <c r="I276" s="48"/>
      <c r="J276" s="48"/>
      <c r="K276" s="48"/>
      <c r="L276" s="48"/>
      <c r="M276" s="48"/>
      <c r="N276" s="4"/>
    </row>
    <row r="277" spans="1:14" ht="12">
      <c r="A277" s="28" t="s">
        <v>577</v>
      </c>
      <c r="B277" s="92"/>
      <c r="C277" s="92"/>
      <c r="D277" s="92"/>
      <c r="E277" s="114"/>
      <c r="F277" s="114"/>
      <c r="G277" s="91"/>
      <c r="H277" s="48"/>
      <c r="I277" s="48"/>
      <c r="J277" s="48"/>
      <c r="K277" s="48"/>
      <c r="L277" s="48"/>
      <c r="M277" s="48"/>
      <c r="N277" s="4"/>
    </row>
    <row r="278" spans="1:14" ht="8.25" customHeight="1">
      <c r="A278" s="37"/>
      <c r="B278" s="39"/>
      <c r="C278" s="39"/>
      <c r="D278" s="39"/>
      <c r="E278" s="40"/>
      <c r="F278" s="40"/>
      <c r="G278" s="42"/>
      <c r="H278" s="44"/>
      <c r="I278" s="44"/>
      <c r="J278" s="44"/>
      <c r="K278" s="44"/>
      <c r="L278" s="44"/>
      <c r="M278" s="45"/>
      <c r="N278" s="4"/>
    </row>
    <row r="279" spans="1:14" ht="12">
      <c r="A279" s="47" t="s">
        <v>75</v>
      </c>
      <c r="B279" s="48"/>
      <c r="C279" s="48"/>
      <c r="D279" s="48"/>
      <c r="E279" s="49"/>
      <c r="F279" s="49"/>
      <c r="G279" s="50"/>
    </row>
    <row r="280" spans="1:14" ht="12">
      <c r="A280" s="48"/>
      <c r="B280" s="22" t="s">
        <v>724</v>
      </c>
      <c r="C280" s="51">
        <v>10000</v>
      </c>
      <c r="D280" s="51">
        <v>500</v>
      </c>
      <c r="E280" s="49"/>
      <c r="F280" s="49"/>
      <c r="G280" s="50"/>
    </row>
    <row r="281" spans="1:14" ht="12">
      <c r="A281" s="48"/>
      <c r="B281" s="22" t="s">
        <v>513</v>
      </c>
      <c r="C281" s="51">
        <v>10000</v>
      </c>
      <c r="D281" s="51">
        <v>0</v>
      </c>
      <c r="E281" s="49"/>
      <c r="F281" s="49"/>
      <c r="G281" s="50"/>
    </row>
    <row r="282" spans="1:14" ht="12">
      <c r="A282" s="48"/>
      <c r="B282" s="22" t="s">
        <v>725</v>
      </c>
      <c r="C282" s="120">
        <v>10000</v>
      </c>
      <c r="D282" s="48"/>
      <c r="E282" s="49"/>
      <c r="F282" s="49"/>
      <c r="G282" s="50"/>
    </row>
    <row r="283" spans="1:14" ht="12">
      <c r="A283" s="48"/>
      <c r="B283" s="48"/>
      <c r="C283" s="48"/>
      <c r="D283" s="48"/>
      <c r="E283" s="49"/>
      <c r="F283" s="49"/>
      <c r="G283" s="50"/>
    </row>
    <row r="284" spans="1:14" ht="12">
      <c r="A284" s="92"/>
      <c r="B284" s="92"/>
      <c r="C284" s="92"/>
      <c r="D284" s="92"/>
      <c r="E284" s="114"/>
      <c r="F284" s="114"/>
      <c r="G284" s="91"/>
    </row>
    <row r="285" spans="1:14" ht="12">
      <c r="A285" s="13" t="s">
        <v>89</v>
      </c>
      <c r="B285" s="72"/>
      <c r="C285" s="23">
        <f>SUM(C280:C284)</f>
        <v>30000</v>
      </c>
      <c r="D285" s="23">
        <v>0</v>
      </c>
      <c r="E285" s="115"/>
      <c r="F285" s="115"/>
      <c r="G285" s="116"/>
    </row>
    <row r="286" spans="1:14" ht="12">
      <c r="A286" s="13" t="s">
        <v>7</v>
      </c>
      <c r="B286" s="48"/>
      <c r="C286" s="48"/>
      <c r="D286" s="24">
        <v>0</v>
      </c>
      <c r="E286" s="49"/>
      <c r="F286" s="49"/>
      <c r="G286" s="50"/>
    </row>
    <row r="287" spans="1:14" ht="12">
      <c r="A287" s="28" t="s">
        <v>577</v>
      </c>
      <c r="B287" s="92"/>
      <c r="C287" s="92"/>
      <c r="D287" s="92"/>
      <c r="E287" s="114"/>
      <c r="F287" s="114"/>
      <c r="G287" s="91"/>
    </row>
    <row r="288" spans="1:14" ht="8.25" customHeight="1">
      <c r="A288" s="121"/>
      <c r="B288" s="122"/>
      <c r="C288" s="122"/>
      <c r="D288" s="122"/>
      <c r="E288" s="123"/>
      <c r="F288" s="123"/>
      <c r="G288" s="124"/>
      <c r="H288" s="125"/>
      <c r="I288" s="125"/>
      <c r="J288" s="125"/>
      <c r="K288" s="125"/>
      <c r="L288" s="125"/>
      <c r="M288" s="126"/>
      <c r="N288" s="4"/>
    </row>
    <row r="289" spans="1:14" ht="12">
      <c r="A289" s="28" t="s">
        <v>726</v>
      </c>
      <c r="B289" s="48"/>
      <c r="C289" s="48"/>
      <c r="D289" s="48"/>
      <c r="E289" s="49"/>
      <c r="F289" s="49"/>
      <c r="G289" s="50"/>
      <c r="H289" s="48"/>
      <c r="I289" s="48"/>
      <c r="J289" s="48"/>
      <c r="K289" s="48"/>
      <c r="L289" s="48"/>
      <c r="M289" s="48"/>
      <c r="N289" s="4"/>
    </row>
    <row r="290" spans="1:14" ht="12">
      <c r="A290" s="48"/>
      <c r="B290" s="22" t="s">
        <v>13</v>
      </c>
      <c r="C290" s="22" t="s">
        <v>13</v>
      </c>
      <c r="D290" s="48"/>
      <c r="E290" s="49"/>
      <c r="F290" s="49"/>
      <c r="G290" s="50"/>
      <c r="H290" s="48"/>
      <c r="I290" s="48"/>
      <c r="J290" s="48"/>
      <c r="K290" s="48"/>
      <c r="L290" s="48"/>
      <c r="M290" s="48"/>
      <c r="N290" s="4"/>
    </row>
    <row r="291" spans="1:14" ht="12">
      <c r="A291" s="48"/>
      <c r="B291" s="22" t="s">
        <v>13</v>
      </c>
      <c r="C291" s="22" t="s">
        <v>13</v>
      </c>
      <c r="D291" s="48"/>
      <c r="E291" s="49"/>
      <c r="F291" s="49"/>
      <c r="G291" s="50"/>
      <c r="H291" s="48"/>
      <c r="I291" s="48"/>
      <c r="J291" s="48"/>
      <c r="K291" s="48"/>
      <c r="L291" s="48"/>
      <c r="M291" s="48"/>
      <c r="N291" s="4"/>
    </row>
    <row r="292" spans="1:14" ht="12">
      <c r="A292" s="48"/>
      <c r="B292" s="22" t="s">
        <v>13</v>
      </c>
      <c r="C292" s="22" t="s">
        <v>13</v>
      </c>
      <c r="D292" s="48"/>
      <c r="E292" s="49"/>
      <c r="F292" s="49"/>
      <c r="G292" s="50"/>
      <c r="H292" s="48"/>
      <c r="I292" s="48"/>
      <c r="J292" s="48"/>
      <c r="K292" s="48"/>
      <c r="L292" s="48"/>
      <c r="M292" s="48"/>
      <c r="N292" s="4"/>
    </row>
    <row r="293" spans="1:14" ht="12">
      <c r="A293" s="92"/>
      <c r="B293" s="92"/>
      <c r="C293" s="92"/>
      <c r="D293" s="92"/>
      <c r="E293" s="114"/>
      <c r="F293" s="114"/>
      <c r="G293" s="91"/>
      <c r="H293" s="48"/>
      <c r="I293" s="48"/>
      <c r="J293" s="48"/>
      <c r="K293" s="48"/>
      <c r="L293" s="48"/>
      <c r="M293" s="48"/>
      <c r="N293" s="4"/>
    </row>
    <row r="294" spans="1:14" ht="12">
      <c r="A294" s="13" t="s">
        <v>89</v>
      </c>
      <c r="B294" s="72"/>
      <c r="C294" s="23"/>
      <c r="D294" s="23">
        <v>0</v>
      </c>
      <c r="E294" s="115"/>
      <c r="F294" s="115"/>
      <c r="G294" s="116"/>
      <c r="H294" s="48"/>
      <c r="I294" s="48"/>
      <c r="J294" s="48"/>
      <c r="K294" s="48"/>
      <c r="L294" s="48"/>
      <c r="M294" s="48"/>
      <c r="N294" s="4"/>
    </row>
    <row r="295" spans="1:14" ht="12">
      <c r="A295" s="13" t="s">
        <v>7</v>
      </c>
      <c r="B295" s="48"/>
      <c r="C295" s="48"/>
      <c r="D295" s="48"/>
      <c r="E295" s="49"/>
      <c r="F295" s="49"/>
      <c r="G295" s="50"/>
      <c r="H295" s="48"/>
      <c r="I295" s="48"/>
      <c r="J295" s="48"/>
      <c r="K295" s="48"/>
      <c r="L295" s="48"/>
      <c r="M295" s="48"/>
      <c r="N295" s="4"/>
    </row>
    <row r="296" spans="1:14" ht="12">
      <c r="A296" s="28" t="s">
        <v>577</v>
      </c>
      <c r="B296" s="92"/>
      <c r="C296" s="92"/>
      <c r="D296" s="92"/>
      <c r="E296" s="114"/>
      <c r="F296" s="114"/>
      <c r="G296" s="91"/>
      <c r="H296" s="48"/>
      <c r="I296" s="48"/>
      <c r="J296" s="48"/>
      <c r="K296" s="48"/>
      <c r="L296" s="48"/>
      <c r="M296" s="48"/>
      <c r="N296" s="4"/>
    </row>
    <row r="297" spans="1:14" ht="8.25" customHeight="1">
      <c r="A297" s="121"/>
      <c r="B297" s="122"/>
      <c r="C297" s="122"/>
      <c r="D297" s="122"/>
      <c r="E297" s="123"/>
      <c r="F297" s="123"/>
      <c r="G297" s="124"/>
      <c r="H297" s="125"/>
      <c r="I297" s="125"/>
      <c r="J297" s="125"/>
      <c r="K297" s="125"/>
      <c r="L297" s="125"/>
      <c r="M297" s="126"/>
      <c r="N297" s="4"/>
    </row>
    <row r="298" spans="1:14" ht="12">
      <c r="A298" s="28" t="s">
        <v>727</v>
      </c>
      <c r="B298" s="48"/>
      <c r="C298" s="48"/>
      <c r="D298" s="48"/>
      <c r="E298" s="49"/>
      <c r="F298" s="49"/>
      <c r="G298" s="50"/>
      <c r="H298" s="48"/>
      <c r="I298" s="48"/>
      <c r="J298" s="48"/>
      <c r="K298" s="48"/>
      <c r="L298" s="48"/>
      <c r="M298" s="48"/>
      <c r="N298" s="4"/>
    </row>
    <row r="299" spans="1:14" ht="12">
      <c r="A299" s="48"/>
      <c r="B299" s="22" t="s">
        <v>13</v>
      </c>
      <c r="C299" s="51"/>
      <c r="D299" s="51" t="s">
        <v>13</v>
      </c>
      <c r="E299" s="49"/>
      <c r="F299" s="49"/>
      <c r="G299" s="50"/>
      <c r="H299" s="48"/>
      <c r="I299" s="48"/>
      <c r="J299" s="48"/>
      <c r="K299" s="48"/>
      <c r="L299" s="48"/>
      <c r="M299" s="48"/>
      <c r="N299" s="4"/>
    </row>
    <row r="300" spans="1:14" ht="12">
      <c r="A300" s="48"/>
      <c r="B300" s="22" t="s">
        <v>13</v>
      </c>
      <c r="C300" s="51"/>
      <c r="D300" s="51" t="s">
        <v>13</v>
      </c>
      <c r="E300" s="49"/>
      <c r="F300" s="49"/>
      <c r="G300" s="50"/>
      <c r="H300" s="48"/>
      <c r="I300" s="48"/>
      <c r="J300" s="48"/>
      <c r="K300" s="48"/>
      <c r="L300" s="48"/>
      <c r="M300" s="48"/>
      <c r="N300" s="4"/>
    </row>
    <row r="301" spans="1:14" ht="12">
      <c r="A301" s="48"/>
      <c r="B301" s="22" t="s">
        <v>13</v>
      </c>
      <c r="C301" s="51"/>
      <c r="D301" s="51" t="s">
        <v>13</v>
      </c>
      <c r="E301" s="49"/>
      <c r="F301" s="49"/>
      <c r="G301" s="50"/>
      <c r="H301" s="48"/>
      <c r="I301" s="48"/>
      <c r="J301" s="48"/>
      <c r="K301" s="48"/>
      <c r="L301" s="48"/>
      <c r="M301" s="48"/>
      <c r="N301" s="4"/>
    </row>
    <row r="302" spans="1:14" ht="12">
      <c r="A302" s="48"/>
      <c r="B302" s="22" t="s">
        <v>13</v>
      </c>
      <c r="C302" s="51"/>
      <c r="D302" s="51" t="s">
        <v>13</v>
      </c>
      <c r="E302" s="49"/>
      <c r="F302" s="49"/>
      <c r="G302" s="50"/>
      <c r="H302" s="48"/>
      <c r="I302" s="48"/>
      <c r="J302" s="48"/>
      <c r="K302" s="48"/>
      <c r="L302" s="48"/>
      <c r="M302" s="48"/>
      <c r="N302" s="4"/>
    </row>
    <row r="303" spans="1:14" ht="12">
      <c r="A303" s="48"/>
      <c r="B303" s="22" t="s">
        <v>13</v>
      </c>
      <c r="C303" s="51"/>
      <c r="D303" s="51" t="s">
        <v>13</v>
      </c>
      <c r="E303" s="49"/>
      <c r="F303" s="49"/>
      <c r="G303" s="50"/>
      <c r="H303" s="48"/>
      <c r="I303" s="48"/>
      <c r="J303" s="48"/>
      <c r="K303" s="48"/>
      <c r="L303" s="48"/>
      <c r="M303" s="48"/>
      <c r="N303" s="4"/>
    </row>
    <row r="304" spans="1:14" ht="12">
      <c r="A304" s="92"/>
      <c r="B304" s="88" t="s">
        <v>13</v>
      </c>
      <c r="C304" s="89"/>
      <c r="D304" s="89" t="s">
        <v>13</v>
      </c>
      <c r="E304" s="114"/>
      <c r="F304" s="114"/>
      <c r="G304" s="91"/>
      <c r="H304" s="48"/>
      <c r="I304" s="48"/>
      <c r="J304" s="48"/>
      <c r="K304" s="48"/>
      <c r="L304" s="48"/>
      <c r="M304" s="48"/>
      <c r="N304" s="4"/>
    </row>
    <row r="305" spans="1:14" ht="12">
      <c r="A305" s="13" t="s">
        <v>89</v>
      </c>
      <c r="B305" s="72"/>
      <c r="C305" s="23">
        <f>SUM(C299:C304)</f>
        <v>0</v>
      </c>
      <c r="D305" s="23">
        <v>0</v>
      </c>
      <c r="E305" s="115"/>
      <c r="F305" s="115"/>
      <c r="G305" s="116"/>
      <c r="H305" s="48"/>
      <c r="I305" s="48"/>
      <c r="J305" s="48"/>
      <c r="K305" s="48"/>
      <c r="L305" s="48"/>
      <c r="M305" s="48"/>
      <c r="N305" s="4"/>
    </row>
    <row r="306" spans="1:14" ht="12">
      <c r="A306" s="13" t="s">
        <v>7</v>
      </c>
      <c r="B306" s="48"/>
      <c r="C306" s="120">
        <v>100000</v>
      </c>
      <c r="D306" s="48"/>
      <c r="E306" s="49"/>
      <c r="F306" s="49"/>
      <c r="G306" s="50"/>
      <c r="H306" s="48"/>
      <c r="I306" s="48"/>
      <c r="J306" s="48"/>
      <c r="K306" s="48"/>
      <c r="L306" s="48"/>
      <c r="M306" s="48"/>
      <c r="N306" s="4"/>
    </row>
    <row r="307" spans="1:14" ht="12">
      <c r="A307" s="13" t="s">
        <v>577</v>
      </c>
      <c r="B307" s="48"/>
      <c r="C307" s="127" t="e">
        <f>SUM(C306/C305)</f>
        <v>#DIV/0!</v>
      </c>
      <c r="D307" s="48"/>
      <c r="E307" s="49"/>
      <c r="F307" s="49"/>
      <c r="G307" s="50"/>
      <c r="H307" s="48"/>
      <c r="I307" s="48"/>
      <c r="J307" s="48"/>
      <c r="K307" s="48"/>
      <c r="L307" s="48"/>
      <c r="M307" s="48"/>
      <c r="N307" s="4"/>
    </row>
    <row r="308" spans="1:14" ht="9" customHeight="1">
      <c r="A308" s="121"/>
      <c r="B308" s="122"/>
      <c r="C308" s="122"/>
      <c r="D308" s="122"/>
      <c r="E308" s="123"/>
      <c r="F308" s="123"/>
      <c r="G308" s="124"/>
      <c r="H308" s="125"/>
      <c r="I308" s="125"/>
      <c r="J308" s="125"/>
      <c r="K308" s="125"/>
      <c r="L308" s="125"/>
      <c r="M308" s="126"/>
      <c r="N308" s="4"/>
    </row>
    <row r="309" spans="1:14" ht="12">
      <c r="A309" s="28" t="s">
        <v>728</v>
      </c>
      <c r="B309" s="48"/>
      <c r="C309" s="48"/>
      <c r="D309" s="48"/>
      <c r="E309" s="49"/>
      <c r="F309" s="49"/>
      <c r="G309" s="50"/>
      <c r="H309" s="48"/>
      <c r="I309" s="48"/>
      <c r="J309" s="48"/>
      <c r="K309" s="48"/>
      <c r="L309" s="48"/>
      <c r="M309" s="48"/>
      <c r="N309" s="4"/>
    </row>
    <row r="310" spans="1:14" ht="12">
      <c r="A310" s="48"/>
      <c r="B310" s="13" t="s">
        <v>729</v>
      </c>
      <c r="C310" s="23">
        <v>1000</v>
      </c>
      <c r="D310" s="51" t="s">
        <v>13</v>
      </c>
      <c r="E310" s="49"/>
      <c r="F310" s="49"/>
      <c r="G310" s="50"/>
      <c r="H310" s="48"/>
      <c r="I310" s="48"/>
      <c r="J310" s="48"/>
      <c r="K310" s="48"/>
      <c r="L310" s="48"/>
      <c r="M310" s="48"/>
      <c r="N310" s="4"/>
    </row>
    <row r="311" spans="1:14" ht="12">
      <c r="A311" s="48"/>
      <c r="B311" s="13" t="s">
        <v>730</v>
      </c>
      <c r="C311" s="23">
        <v>1000</v>
      </c>
      <c r="D311" s="51" t="s">
        <v>13</v>
      </c>
      <c r="E311" s="49"/>
      <c r="F311" s="49"/>
      <c r="G311" s="50"/>
      <c r="H311" s="48"/>
      <c r="I311" s="48"/>
      <c r="J311" s="48"/>
      <c r="K311" s="48"/>
      <c r="L311" s="48"/>
      <c r="M311" s="48"/>
      <c r="N311" s="4"/>
    </row>
    <row r="312" spans="1:14" ht="12">
      <c r="A312" s="48"/>
      <c r="B312" s="22" t="s">
        <v>13</v>
      </c>
      <c r="C312" s="51"/>
      <c r="D312" s="51" t="s">
        <v>13</v>
      </c>
      <c r="E312" s="49"/>
      <c r="F312" s="49"/>
      <c r="G312" s="50"/>
      <c r="H312" s="48"/>
      <c r="I312" s="48"/>
      <c r="J312" s="48"/>
      <c r="K312" s="48"/>
      <c r="L312" s="48"/>
      <c r="M312" s="48"/>
      <c r="N312" s="4"/>
    </row>
    <row r="313" spans="1:14" ht="12">
      <c r="A313" s="48"/>
      <c r="B313" s="22" t="s">
        <v>13</v>
      </c>
      <c r="C313" s="51"/>
      <c r="D313" s="51" t="s">
        <v>13</v>
      </c>
      <c r="E313" s="49"/>
      <c r="F313" s="49"/>
      <c r="G313" s="50"/>
      <c r="H313" s="48"/>
      <c r="I313" s="48"/>
      <c r="J313" s="48"/>
      <c r="K313" s="48"/>
      <c r="L313" s="48"/>
      <c r="M313" s="48"/>
      <c r="N313" s="4"/>
    </row>
    <row r="314" spans="1:14" ht="12">
      <c r="A314" s="48"/>
      <c r="B314" s="22" t="s">
        <v>13</v>
      </c>
      <c r="C314" s="51"/>
      <c r="D314" s="51" t="s">
        <v>13</v>
      </c>
      <c r="E314" s="49"/>
      <c r="F314" s="49"/>
      <c r="G314" s="50"/>
      <c r="H314" s="22" t="s">
        <v>13</v>
      </c>
      <c r="I314" s="48"/>
      <c r="J314" s="48"/>
      <c r="K314" s="48"/>
      <c r="L314" s="48"/>
      <c r="M314" s="48"/>
      <c r="N314" s="4"/>
    </row>
    <row r="315" spans="1:14" ht="12">
      <c r="A315" s="92"/>
      <c r="B315" s="88" t="s">
        <v>13</v>
      </c>
      <c r="C315" s="89"/>
      <c r="D315" s="89" t="s">
        <v>13</v>
      </c>
      <c r="E315" s="114"/>
      <c r="F315" s="114"/>
      <c r="G315" s="91"/>
      <c r="H315" s="22" t="s">
        <v>13</v>
      </c>
      <c r="I315" s="48"/>
      <c r="J315" s="48"/>
      <c r="K315" s="48"/>
      <c r="L315" s="48"/>
      <c r="M315" s="48"/>
      <c r="N315" s="4"/>
    </row>
    <row r="316" spans="1:14" ht="12">
      <c r="A316" s="13" t="s">
        <v>89</v>
      </c>
      <c r="B316" s="72"/>
      <c r="C316" s="23">
        <f t="shared" ref="C316:D316" si="4">SUM(C310:C315)</f>
        <v>2000</v>
      </c>
      <c r="D316" s="23">
        <f t="shared" si="4"/>
        <v>0</v>
      </c>
      <c r="E316" s="115"/>
      <c r="F316" s="115"/>
      <c r="G316" s="116"/>
      <c r="H316" s="22" t="s">
        <v>13</v>
      </c>
      <c r="I316" s="48"/>
      <c r="J316" s="48"/>
      <c r="K316" s="48"/>
      <c r="L316" s="48"/>
      <c r="M316" s="48"/>
      <c r="N316" s="4"/>
    </row>
    <row r="317" spans="1:14" ht="12">
      <c r="A317" s="13" t="s">
        <v>7</v>
      </c>
      <c r="B317" s="48"/>
      <c r="C317" s="22">
        <v>1</v>
      </c>
      <c r="D317" s="128">
        <v>500000</v>
      </c>
      <c r="E317" s="49"/>
      <c r="F317" s="49"/>
      <c r="G317" s="50"/>
      <c r="H317" s="48"/>
      <c r="I317" s="48"/>
      <c r="J317" s="48"/>
      <c r="K317" s="48"/>
      <c r="L317" s="48"/>
      <c r="M317" s="48"/>
      <c r="N317" s="4"/>
    </row>
    <row r="318" spans="1:14" ht="12">
      <c r="A318" s="13" t="s">
        <v>577</v>
      </c>
      <c r="B318" s="48"/>
      <c r="C318" s="127">
        <f>SUM(C316/C317)</f>
        <v>2000</v>
      </c>
      <c r="D318" s="127">
        <f>SUM( D316/D317)</f>
        <v>0</v>
      </c>
      <c r="E318" s="49"/>
      <c r="F318" s="49"/>
      <c r="G318" s="50"/>
      <c r="H318" s="48"/>
      <c r="I318" s="48"/>
      <c r="J318" s="48"/>
      <c r="K318" s="48"/>
      <c r="L318" s="48"/>
      <c r="M318" s="48"/>
      <c r="N318" s="4"/>
    </row>
    <row r="319" spans="1:14" ht="12">
      <c r="E319" s="129"/>
      <c r="F319" s="129"/>
      <c r="G319" s="113"/>
    </row>
    <row r="320" spans="1:14" ht="9.75" customHeight="1">
      <c r="A320" s="130"/>
      <c r="B320" s="126"/>
      <c r="C320" s="126"/>
      <c r="D320" s="126"/>
      <c r="E320" s="131"/>
      <c r="F320" s="131"/>
      <c r="G320" s="132"/>
      <c r="H320" s="125"/>
      <c r="I320" s="125"/>
      <c r="J320" s="125"/>
      <c r="K320" s="125"/>
      <c r="L320" s="125"/>
      <c r="M320" s="126"/>
      <c r="N320" s="4"/>
    </row>
    <row r="321" spans="1:15" ht="12">
      <c r="A321" s="28" t="s">
        <v>731</v>
      </c>
      <c r="B321" s="48"/>
      <c r="C321" s="48"/>
      <c r="D321" s="48"/>
      <c r="E321" s="49"/>
      <c r="F321" s="49"/>
      <c r="G321" s="50"/>
      <c r="H321" s="48"/>
      <c r="I321" s="48"/>
      <c r="J321" s="48"/>
      <c r="K321" s="48"/>
      <c r="L321" s="48"/>
      <c r="M321" s="48"/>
      <c r="N321" s="4"/>
    </row>
    <row r="322" spans="1:15" ht="12">
      <c r="A322" s="48"/>
      <c r="B322" s="22" t="s">
        <v>244</v>
      </c>
      <c r="C322" s="120">
        <v>0</v>
      </c>
      <c r="D322" s="13">
        <v>2500</v>
      </c>
      <c r="E322" s="49"/>
      <c r="F322" s="49"/>
      <c r="G322" s="50"/>
      <c r="H322" s="22" t="s">
        <v>732</v>
      </c>
      <c r="J322" s="48"/>
      <c r="K322" s="48"/>
      <c r="L322" s="48"/>
      <c r="M322" s="48"/>
      <c r="N322" s="48"/>
      <c r="O322" s="4"/>
    </row>
    <row r="323" spans="1:15" ht="12">
      <c r="A323" s="48"/>
      <c r="B323" s="22" t="s">
        <v>17</v>
      </c>
      <c r="C323" s="120">
        <v>0</v>
      </c>
      <c r="D323" s="48"/>
      <c r="E323" s="49"/>
      <c r="F323" s="49"/>
      <c r="G323" s="50"/>
      <c r="H323" s="48"/>
      <c r="I323" s="48"/>
      <c r="J323" s="48"/>
      <c r="K323" s="48"/>
      <c r="L323" s="48"/>
      <c r="M323" s="48"/>
      <c r="N323" s="4"/>
    </row>
    <row r="324" spans="1:15" ht="12">
      <c r="A324" s="48"/>
      <c r="B324" s="22" t="s">
        <v>733</v>
      </c>
      <c r="C324" s="120">
        <v>0</v>
      </c>
      <c r="D324" s="51"/>
      <c r="E324" s="49"/>
      <c r="F324" s="49"/>
      <c r="G324" s="50"/>
      <c r="H324" s="48"/>
      <c r="I324" s="48"/>
      <c r="J324" s="48"/>
      <c r="K324" s="48"/>
      <c r="L324" s="48"/>
      <c r="M324" s="48"/>
      <c r="N324" s="4"/>
    </row>
    <row r="325" spans="1:15" ht="12">
      <c r="A325" s="48"/>
      <c r="B325" s="22" t="s">
        <v>734</v>
      </c>
      <c r="C325" s="120">
        <v>0</v>
      </c>
      <c r="D325" s="51">
        <v>0</v>
      </c>
      <c r="E325" s="49"/>
      <c r="F325" s="49"/>
      <c r="G325" s="50"/>
      <c r="H325" s="48"/>
      <c r="I325" s="48"/>
      <c r="J325" s="22" t="s">
        <v>13</v>
      </c>
      <c r="K325" s="48"/>
      <c r="L325" s="48"/>
      <c r="M325" s="48"/>
      <c r="N325" s="4"/>
    </row>
    <row r="326" spans="1:15" ht="12">
      <c r="A326" s="48"/>
      <c r="B326" s="22" t="s">
        <v>735</v>
      </c>
      <c r="C326" s="24">
        <v>0</v>
      </c>
      <c r="D326" s="22">
        <v>0</v>
      </c>
      <c r="E326" s="49"/>
      <c r="F326" s="49"/>
      <c r="G326" s="50"/>
      <c r="H326" s="48"/>
      <c r="I326" s="48"/>
      <c r="J326" s="48"/>
      <c r="K326" s="48"/>
      <c r="L326" s="48"/>
      <c r="M326" s="48"/>
      <c r="N326" s="4"/>
    </row>
    <row r="327" spans="1:15" ht="12">
      <c r="A327" s="48"/>
      <c r="B327" s="22" t="s">
        <v>736</v>
      </c>
      <c r="C327" s="24">
        <v>0</v>
      </c>
      <c r="D327" s="22" t="s">
        <v>737</v>
      </c>
      <c r="E327" s="49"/>
      <c r="F327" s="49"/>
      <c r="G327" s="50"/>
      <c r="H327" s="48"/>
      <c r="I327" s="48"/>
      <c r="J327" s="48"/>
      <c r="K327" s="48"/>
      <c r="L327" s="48"/>
      <c r="M327" s="48"/>
      <c r="N327" s="4"/>
    </row>
    <row r="329" spans="1:15" ht="12">
      <c r="A329" s="92"/>
      <c r="B329" s="92"/>
      <c r="C329" s="92"/>
      <c r="D329" s="92"/>
      <c r="E329" s="114"/>
      <c r="F329" s="114"/>
      <c r="G329" s="91"/>
      <c r="H329" s="48"/>
      <c r="I329" s="48"/>
      <c r="J329" s="48"/>
      <c r="K329" s="48"/>
      <c r="L329" s="48"/>
      <c r="M329" s="48"/>
      <c r="N329" s="4"/>
    </row>
    <row r="330" spans="1:15" ht="12">
      <c r="A330" s="13" t="s">
        <v>89</v>
      </c>
      <c r="B330" s="72"/>
      <c r="C330" s="23">
        <f>SUM(C322+C323+C324)</f>
        <v>0</v>
      </c>
      <c r="D330" s="23">
        <v>0</v>
      </c>
      <c r="E330" s="115"/>
      <c r="F330" s="115"/>
      <c r="G330" s="116"/>
      <c r="H330" s="48"/>
      <c r="I330" s="48"/>
      <c r="J330" s="48"/>
      <c r="K330" s="48"/>
      <c r="L330" s="48"/>
      <c r="M330" s="48"/>
      <c r="N330" s="4"/>
    </row>
    <row r="331" spans="1:15" ht="12">
      <c r="A331" s="133">
        <v>0.25</v>
      </c>
      <c r="B331" s="48"/>
      <c r="C331" s="134">
        <f>SUM(C330*25%)</f>
        <v>0</v>
      </c>
      <c r="D331" s="48"/>
      <c r="E331" s="49"/>
      <c r="F331" s="49"/>
      <c r="G331" s="50"/>
      <c r="H331" s="48"/>
      <c r="I331" s="48"/>
      <c r="J331" s="48"/>
      <c r="K331" s="48"/>
      <c r="L331" s="48"/>
      <c r="M331" s="48"/>
      <c r="N331" s="4"/>
    </row>
    <row r="332" spans="1:15" ht="12">
      <c r="A332" s="48"/>
      <c r="B332" s="48"/>
      <c r="C332" s="48"/>
      <c r="D332" s="48"/>
      <c r="E332" s="49"/>
      <c r="F332" s="49"/>
      <c r="G332" s="50"/>
      <c r="H332" s="48"/>
      <c r="I332" s="48"/>
      <c r="J332" s="48"/>
      <c r="K332" s="48"/>
      <c r="L332" s="48"/>
      <c r="M332" s="48"/>
      <c r="N332" s="4"/>
    </row>
    <row r="333" spans="1:15" ht="12">
      <c r="A333" s="92"/>
      <c r="B333" s="92"/>
      <c r="C333" s="92"/>
      <c r="D333" s="92"/>
      <c r="E333" s="114"/>
      <c r="F333" s="114"/>
      <c r="G333" s="91"/>
      <c r="H333" s="48"/>
      <c r="I333" s="48"/>
      <c r="J333" s="48"/>
      <c r="K333" s="48"/>
      <c r="L333" s="48"/>
      <c r="M333" s="48"/>
      <c r="N333" s="4"/>
    </row>
    <row r="354" spans="1:14" ht="12">
      <c r="A354" s="28" t="s">
        <v>13</v>
      </c>
      <c r="B354" s="92"/>
      <c r="C354" s="92"/>
      <c r="D354" s="92"/>
      <c r="E354" s="114"/>
      <c r="F354" s="114"/>
      <c r="G354" s="91"/>
      <c r="H354" s="48"/>
      <c r="I354" s="48"/>
      <c r="J354" s="48"/>
      <c r="K354" s="48"/>
      <c r="L354" s="48"/>
      <c r="M354" s="48"/>
      <c r="N354" s="4"/>
    </row>
    <row r="355" spans="1:14" ht="10.5" customHeight="1">
      <c r="A355" s="121"/>
      <c r="B355" s="122"/>
      <c r="C355" s="122"/>
      <c r="D355" s="122"/>
      <c r="E355" s="123"/>
      <c r="F355" s="123"/>
      <c r="G355" s="124"/>
      <c r="H355" s="125"/>
      <c r="I355" s="125"/>
      <c r="J355" s="125"/>
      <c r="K355" s="125"/>
      <c r="L355" s="125"/>
      <c r="M355" s="126"/>
      <c r="N355" s="4"/>
    </row>
    <row r="356" spans="1:14" ht="12">
      <c r="A356" s="13" t="s">
        <v>738</v>
      </c>
      <c r="B356" s="48"/>
      <c r="C356" s="48"/>
      <c r="D356" s="48"/>
      <c r="E356" s="49"/>
      <c r="F356" s="49"/>
      <c r="G356" s="50"/>
      <c r="H356" s="48"/>
      <c r="I356" s="48"/>
      <c r="J356" s="48"/>
      <c r="K356" s="48"/>
      <c r="L356" s="48"/>
      <c r="M356" s="48"/>
      <c r="N356" s="4"/>
    </row>
    <row r="357" spans="1:14" ht="12">
      <c r="A357" s="22" t="s">
        <v>668</v>
      </c>
      <c r="B357" s="22" t="s">
        <v>13</v>
      </c>
      <c r="C357" s="23"/>
      <c r="D357" s="51" t="s">
        <v>13</v>
      </c>
      <c r="E357" s="49"/>
      <c r="F357" s="49"/>
      <c r="G357" s="50"/>
      <c r="H357" s="48"/>
      <c r="I357" s="48"/>
      <c r="J357" s="48"/>
      <c r="K357" s="48"/>
      <c r="L357" s="48"/>
      <c r="M357" s="48"/>
      <c r="N357" s="4"/>
    </row>
    <row r="358" spans="1:14" ht="12">
      <c r="A358" s="48"/>
      <c r="B358" s="13" t="s">
        <v>244</v>
      </c>
      <c r="C358" s="23">
        <v>2500</v>
      </c>
      <c r="D358" s="51">
        <v>2500</v>
      </c>
      <c r="E358" s="49"/>
      <c r="F358" s="49"/>
      <c r="G358" s="50"/>
      <c r="H358" s="22"/>
      <c r="I358" s="22"/>
      <c r="J358" s="22"/>
      <c r="K358" s="22"/>
      <c r="L358" s="22"/>
      <c r="M358" s="48"/>
      <c r="N358" s="4"/>
    </row>
    <row r="359" spans="1:14" ht="12">
      <c r="A359" s="92"/>
      <c r="B359" s="28" t="s">
        <v>735</v>
      </c>
      <c r="C359" s="117">
        <v>3000</v>
      </c>
      <c r="D359" s="89">
        <v>0</v>
      </c>
      <c r="E359" s="114"/>
      <c r="F359" s="114"/>
      <c r="G359" s="91"/>
      <c r="H359" s="22"/>
      <c r="I359" s="22"/>
      <c r="J359" s="22" t="s">
        <v>13</v>
      </c>
      <c r="K359" s="22" t="s">
        <v>13</v>
      </c>
      <c r="L359" s="22"/>
      <c r="M359" s="48"/>
      <c r="N359" s="4"/>
    </row>
    <row r="360" spans="1:14" ht="12">
      <c r="A360" s="13" t="s">
        <v>89</v>
      </c>
      <c r="B360" s="72"/>
      <c r="C360" s="23">
        <f>SUM(C357:C359)</f>
        <v>5500</v>
      </c>
      <c r="D360" s="23">
        <v>7500</v>
      </c>
      <c r="E360" s="97"/>
      <c r="F360" s="97"/>
      <c r="G360" s="135">
        <v>750</v>
      </c>
      <c r="H360" s="48"/>
      <c r="I360" s="48"/>
      <c r="J360" s="22"/>
      <c r="K360" s="48"/>
      <c r="L360" s="48"/>
      <c r="M360" s="48"/>
      <c r="N360" s="4"/>
    </row>
    <row r="361" spans="1:14" ht="12">
      <c r="A361" s="133">
        <v>0.25</v>
      </c>
      <c r="B361" s="48"/>
      <c r="C361" s="51">
        <f>SUM(C360*25%)</f>
        <v>1375</v>
      </c>
      <c r="D361" s="51" t="s">
        <v>13</v>
      </c>
      <c r="E361" s="52"/>
      <c r="F361" s="52"/>
      <c r="G361" s="50"/>
      <c r="H361" s="48"/>
      <c r="I361" s="48"/>
      <c r="J361" s="48"/>
      <c r="K361" s="48"/>
      <c r="L361" s="48"/>
      <c r="M361" s="48"/>
      <c r="N361" s="4"/>
    </row>
    <row r="362" spans="1:14" ht="12">
      <c r="A362" s="107"/>
      <c r="B362" s="92"/>
      <c r="C362" s="89"/>
      <c r="D362" s="89">
        <v>1125</v>
      </c>
      <c r="E362" s="114"/>
      <c r="F362" s="114"/>
      <c r="G362" s="91"/>
      <c r="H362" s="48"/>
      <c r="I362" s="48"/>
      <c r="J362" s="48"/>
      <c r="K362" s="48"/>
      <c r="L362" s="48"/>
      <c r="M362" s="48"/>
      <c r="N362" s="4"/>
    </row>
    <row r="365" spans="1:14" ht="12">
      <c r="E365" s="129"/>
      <c r="F365" s="129"/>
      <c r="G365" s="113"/>
    </row>
    <row r="366" spans="1:14" ht="12">
      <c r="E366" s="129"/>
      <c r="F366" s="129"/>
      <c r="G366" s="113"/>
    </row>
    <row r="367" spans="1:14" ht="12">
      <c r="E367" s="129"/>
      <c r="F367" s="129"/>
      <c r="G367" s="113"/>
    </row>
    <row r="368" spans="1:14" ht="12">
      <c r="E368" s="129"/>
      <c r="F368" s="129"/>
      <c r="G368" s="113"/>
    </row>
    <row r="369" spans="5:7" ht="12">
      <c r="E369" s="129"/>
      <c r="F369" s="129"/>
      <c r="G369" s="113"/>
    </row>
    <row r="370" spans="5:7" ht="12">
      <c r="E370" s="129"/>
      <c r="F370" s="129"/>
      <c r="G370" s="113"/>
    </row>
    <row r="371" spans="5:7" ht="12">
      <c r="E371" s="129"/>
      <c r="F371" s="129"/>
      <c r="G371" s="113"/>
    </row>
    <row r="372" spans="5:7" ht="12">
      <c r="E372" s="129"/>
      <c r="F372" s="129"/>
      <c r="G372" s="113"/>
    </row>
    <row r="373" spans="5:7" ht="12">
      <c r="E373" s="129"/>
      <c r="F373" s="129"/>
      <c r="G373" s="113"/>
    </row>
    <row r="374" spans="5:7" ht="12">
      <c r="E374" s="129"/>
      <c r="F374" s="129"/>
      <c r="G374" s="113"/>
    </row>
    <row r="375" spans="5:7" ht="12">
      <c r="E375" s="129"/>
      <c r="F375" s="129"/>
      <c r="G375" s="113"/>
    </row>
    <row r="376" spans="5:7" ht="12">
      <c r="E376" s="129"/>
      <c r="F376" s="129"/>
      <c r="G376" s="113"/>
    </row>
    <row r="377" spans="5:7" ht="12">
      <c r="E377" s="129"/>
      <c r="F377" s="129"/>
      <c r="G377" s="113"/>
    </row>
    <row r="378" spans="5:7" ht="12">
      <c r="E378" s="129"/>
      <c r="F378" s="129"/>
      <c r="G378" s="113"/>
    </row>
    <row r="379" spans="5:7" ht="12">
      <c r="E379" s="129"/>
      <c r="F379" s="129"/>
      <c r="G379" s="113"/>
    </row>
    <row r="380" spans="5:7" ht="12">
      <c r="E380" s="129"/>
      <c r="F380" s="129"/>
      <c r="G380" s="113"/>
    </row>
    <row r="381" spans="5:7" ht="12">
      <c r="E381" s="129"/>
      <c r="F381" s="129"/>
      <c r="G381" s="113"/>
    </row>
    <row r="382" spans="5:7" ht="12">
      <c r="E382" s="129"/>
      <c r="F382" s="129"/>
      <c r="G382" s="113"/>
    </row>
    <row r="383" spans="5:7" ht="12">
      <c r="E383" s="129"/>
      <c r="F383" s="129"/>
      <c r="G383" s="113"/>
    </row>
    <row r="384" spans="5:7" ht="12">
      <c r="E384" s="129"/>
      <c r="F384" s="129"/>
      <c r="G384" s="113"/>
    </row>
    <row r="385" spans="5:7" ht="12">
      <c r="E385" s="129"/>
      <c r="F385" s="129"/>
      <c r="G385" s="113"/>
    </row>
    <row r="386" spans="5:7" ht="12">
      <c r="E386" s="129"/>
      <c r="F386" s="129"/>
      <c r="G386" s="113"/>
    </row>
    <row r="387" spans="5:7" ht="12">
      <c r="E387" s="129"/>
      <c r="F387" s="129"/>
      <c r="G387" s="113"/>
    </row>
    <row r="388" spans="5:7" ht="12">
      <c r="E388" s="129"/>
      <c r="F388" s="129"/>
      <c r="G388" s="113"/>
    </row>
    <row r="389" spans="5:7" ht="12">
      <c r="E389" s="129"/>
      <c r="F389" s="129"/>
      <c r="G389" s="113"/>
    </row>
    <row r="390" spans="5:7" ht="12">
      <c r="E390" s="129"/>
      <c r="F390" s="129"/>
      <c r="G390" s="113"/>
    </row>
    <row r="391" spans="5:7" ht="12">
      <c r="E391" s="129"/>
      <c r="F391" s="129"/>
      <c r="G391" s="113"/>
    </row>
    <row r="392" spans="5:7" ht="12">
      <c r="E392" s="129"/>
      <c r="F392" s="129"/>
      <c r="G392" s="113"/>
    </row>
    <row r="393" spans="5:7" ht="12">
      <c r="E393" s="129"/>
      <c r="F393" s="129"/>
      <c r="G393" s="113"/>
    </row>
    <row r="394" spans="5:7" ht="12">
      <c r="E394" s="129"/>
      <c r="F394" s="129"/>
      <c r="G394" s="113"/>
    </row>
    <row r="395" spans="5:7" ht="12">
      <c r="E395" s="129"/>
      <c r="F395" s="129"/>
      <c r="G395" s="113"/>
    </row>
    <row r="396" spans="5:7" ht="12">
      <c r="E396" s="129"/>
      <c r="F396" s="129"/>
      <c r="G396" s="113"/>
    </row>
    <row r="397" spans="5:7" ht="12">
      <c r="E397" s="129"/>
      <c r="F397" s="129"/>
      <c r="G397" s="113"/>
    </row>
    <row r="398" spans="5:7" ht="12">
      <c r="E398" s="129"/>
      <c r="F398" s="129"/>
      <c r="G398" s="113"/>
    </row>
    <row r="399" spans="5:7" ht="12">
      <c r="E399" s="129"/>
      <c r="F399" s="129"/>
      <c r="G399" s="113"/>
    </row>
    <row r="400" spans="5:7" ht="12">
      <c r="E400" s="129"/>
      <c r="F400" s="129"/>
      <c r="G400" s="113"/>
    </row>
    <row r="401" spans="5:7" ht="12">
      <c r="E401" s="129"/>
      <c r="F401" s="129"/>
      <c r="G401" s="113"/>
    </row>
    <row r="402" spans="5:7" ht="12">
      <c r="E402" s="129"/>
      <c r="F402" s="129"/>
      <c r="G402" s="113"/>
    </row>
    <row r="403" spans="5:7" ht="12">
      <c r="E403" s="129"/>
      <c r="F403" s="129"/>
      <c r="G403" s="113"/>
    </row>
    <row r="404" spans="5:7" ht="12">
      <c r="E404" s="129"/>
      <c r="F404" s="129"/>
      <c r="G404" s="113"/>
    </row>
    <row r="405" spans="5:7" ht="12">
      <c r="E405" s="129"/>
      <c r="F405" s="129"/>
      <c r="G405" s="113"/>
    </row>
    <row r="406" spans="5:7" ht="12">
      <c r="E406" s="129"/>
      <c r="F406" s="129"/>
      <c r="G406" s="113"/>
    </row>
    <row r="407" spans="5:7" ht="12">
      <c r="E407" s="129"/>
      <c r="F407" s="129"/>
      <c r="G407" s="113"/>
    </row>
    <row r="408" spans="5:7" ht="12">
      <c r="E408" s="129"/>
      <c r="F408" s="129"/>
      <c r="G408" s="113"/>
    </row>
    <row r="409" spans="5:7" ht="12">
      <c r="E409" s="129"/>
      <c r="F409" s="129"/>
      <c r="G409" s="113"/>
    </row>
    <row r="410" spans="5:7" ht="12">
      <c r="E410" s="129"/>
      <c r="F410" s="129"/>
      <c r="G410" s="113"/>
    </row>
    <row r="411" spans="5:7" ht="12">
      <c r="E411" s="129"/>
      <c r="F411" s="129"/>
      <c r="G411" s="113"/>
    </row>
    <row r="412" spans="5:7" ht="12">
      <c r="E412" s="129"/>
      <c r="F412" s="129"/>
      <c r="G412" s="113"/>
    </row>
    <row r="413" spans="5:7" ht="12">
      <c r="E413" s="129"/>
      <c r="F413" s="129"/>
      <c r="G413" s="113"/>
    </row>
    <row r="414" spans="5:7" ht="12">
      <c r="E414" s="129"/>
      <c r="F414" s="129"/>
      <c r="G414" s="113"/>
    </row>
    <row r="415" spans="5:7" ht="12">
      <c r="E415" s="129"/>
      <c r="F415" s="129"/>
      <c r="G415" s="113"/>
    </row>
    <row r="416" spans="5:7" ht="12">
      <c r="E416" s="129"/>
      <c r="F416" s="129"/>
      <c r="G416" s="113"/>
    </row>
    <row r="417" spans="5:7" ht="12">
      <c r="E417" s="129"/>
      <c r="F417" s="129"/>
      <c r="G417" s="113"/>
    </row>
    <row r="418" spans="5:7" ht="12">
      <c r="E418" s="129"/>
      <c r="F418" s="129"/>
      <c r="G418" s="113"/>
    </row>
    <row r="419" spans="5:7" ht="12">
      <c r="E419" s="129"/>
      <c r="F419" s="129"/>
      <c r="G419" s="113"/>
    </row>
    <row r="420" spans="5:7" ht="12">
      <c r="E420" s="129"/>
      <c r="F420" s="129"/>
      <c r="G420" s="113"/>
    </row>
    <row r="421" spans="5:7" ht="12">
      <c r="E421" s="129"/>
      <c r="F421" s="129"/>
      <c r="G421" s="113"/>
    </row>
    <row r="422" spans="5:7" ht="12">
      <c r="E422" s="129"/>
      <c r="F422" s="129"/>
      <c r="G422" s="113"/>
    </row>
    <row r="423" spans="5:7" ht="12">
      <c r="E423" s="129"/>
      <c r="F423" s="129"/>
      <c r="G423" s="113"/>
    </row>
    <row r="424" spans="5:7" ht="12">
      <c r="E424" s="129"/>
      <c r="F424" s="129"/>
      <c r="G424" s="113"/>
    </row>
    <row r="425" spans="5:7" ht="12">
      <c r="E425" s="129"/>
      <c r="F425" s="129"/>
      <c r="G425" s="113"/>
    </row>
    <row r="426" spans="5:7" ht="12">
      <c r="E426" s="129"/>
      <c r="F426" s="129"/>
      <c r="G426" s="113"/>
    </row>
    <row r="427" spans="5:7" ht="12">
      <c r="E427" s="129"/>
      <c r="F427" s="129"/>
      <c r="G427" s="113"/>
    </row>
    <row r="428" spans="5:7" ht="12">
      <c r="E428" s="129"/>
      <c r="F428" s="129"/>
      <c r="G428" s="113"/>
    </row>
    <row r="429" spans="5:7" ht="12">
      <c r="E429" s="129"/>
      <c r="F429" s="129"/>
      <c r="G429" s="113"/>
    </row>
    <row r="430" spans="5:7" ht="12">
      <c r="E430" s="129"/>
      <c r="F430" s="129"/>
      <c r="G430" s="113"/>
    </row>
    <row r="431" spans="5:7" ht="12">
      <c r="E431" s="129"/>
      <c r="F431" s="129"/>
      <c r="G431" s="113"/>
    </row>
    <row r="432" spans="5:7" ht="12">
      <c r="E432" s="129"/>
      <c r="F432" s="129"/>
      <c r="G432" s="113"/>
    </row>
    <row r="433" spans="5:7" ht="12">
      <c r="E433" s="129"/>
      <c r="F433" s="129"/>
      <c r="G433" s="113"/>
    </row>
    <row r="434" spans="5:7" ht="12">
      <c r="E434" s="129"/>
      <c r="F434" s="129"/>
      <c r="G434" s="113"/>
    </row>
    <row r="435" spans="5:7" ht="12">
      <c r="E435" s="129"/>
      <c r="F435" s="129"/>
      <c r="G435" s="113"/>
    </row>
    <row r="436" spans="5:7" ht="12">
      <c r="E436" s="129"/>
      <c r="F436" s="129"/>
      <c r="G436" s="113"/>
    </row>
    <row r="437" spans="5:7" ht="12">
      <c r="E437" s="129"/>
      <c r="F437" s="129"/>
      <c r="G437" s="113"/>
    </row>
    <row r="438" spans="5:7" ht="12">
      <c r="E438" s="129"/>
      <c r="F438" s="129"/>
      <c r="G438" s="113"/>
    </row>
    <row r="439" spans="5:7" ht="12">
      <c r="E439" s="129"/>
      <c r="F439" s="129"/>
      <c r="G439" s="113"/>
    </row>
    <row r="440" spans="5:7" ht="12">
      <c r="E440" s="129"/>
      <c r="F440" s="129"/>
      <c r="G440" s="113"/>
    </row>
    <row r="441" spans="5:7" ht="12">
      <c r="E441" s="129"/>
      <c r="F441" s="129"/>
      <c r="G441" s="113"/>
    </row>
    <row r="442" spans="5:7" ht="12">
      <c r="E442" s="129"/>
      <c r="F442" s="129"/>
      <c r="G442" s="113"/>
    </row>
    <row r="443" spans="5:7" ht="12">
      <c r="E443" s="129"/>
      <c r="F443" s="129"/>
      <c r="G443" s="113"/>
    </row>
    <row r="444" spans="5:7" ht="12">
      <c r="E444" s="129"/>
      <c r="F444" s="129"/>
      <c r="G444" s="113"/>
    </row>
    <row r="445" spans="5:7" ht="12">
      <c r="E445" s="129"/>
      <c r="F445" s="129"/>
      <c r="G445" s="113"/>
    </row>
    <row r="446" spans="5:7" ht="12">
      <c r="E446" s="129"/>
      <c r="F446" s="129"/>
      <c r="G446" s="113"/>
    </row>
    <row r="447" spans="5:7" ht="12">
      <c r="E447" s="129"/>
      <c r="F447" s="129"/>
      <c r="G447" s="113"/>
    </row>
    <row r="448" spans="5:7" ht="12">
      <c r="E448" s="129"/>
      <c r="F448" s="129"/>
      <c r="G448" s="113"/>
    </row>
    <row r="449" spans="5:7" ht="12">
      <c r="E449" s="129"/>
      <c r="F449" s="129"/>
      <c r="G449" s="113"/>
    </row>
    <row r="450" spans="5:7" ht="12">
      <c r="E450" s="129"/>
      <c r="F450" s="129"/>
      <c r="G450" s="113"/>
    </row>
    <row r="451" spans="5:7" ht="12">
      <c r="E451" s="129"/>
      <c r="F451" s="129"/>
      <c r="G451" s="113"/>
    </row>
    <row r="452" spans="5:7" ht="12">
      <c r="E452" s="129"/>
      <c r="F452" s="129"/>
      <c r="G452" s="113"/>
    </row>
    <row r="453" spans="5:7" ht="12">
      <c r="E453" s="129"/>
      <c r="F453" s="129"/>
      <c r="G453" s="113"/>
    </row>
    <row r="454" spans="5:7" ht="12">
      <c r="E454" s="129"/>
      <c r="F454" s="129"/>
      <c r="G454" s="113"/>
    </row>
    <row r="455" spans="5:7" ht="12">
      <c r="E455" s="129"/>
      <c r="F455" s="129"/>
      <c r="G455" s="113"/>
    </row>
    <row r="456" spans="5:7" ht="12">
      <c r="E456" s="129"/>
      <c r="F456" s="129"/>
      <c r="G456" s="113"/>
    </row>
    <row r="457" spans="5:7" ht="12">
      <c r="E457" s="129"/>
      <c r="F457" s="129"/>
      <c r="G457" s="113"/>
    </row>
    <row r="458" spans="5:7" ht="12">
      <c r="E458" s="129"/>
      <c r="F458" s="129"/>
      <c r="G458" s="113"/>
    </row>
    <row r="459" spans="5:7" ht="12">
      <c r="E459" s="129"/>
      <c r="F459" s="129"/>
      <c r="G459" s="113"/>
    </row>
    <row r="460" spans="5:7" ht="12">
      <c r="E460" s="129"/>
      <c r="F460" s="129"/>
      <c r="G460" s="113"/>
    </row>
    <row r="461" spans="5:7" ht="12">
      <c r="E461" s="129"/>
      <c r="F461" s="129"/>
      <c r="G461" s="113"/>
    </row>
    <row r="462" spans="5:7" ht="12">
      <c r="E462" s="129"/>
      <c r="F462" s="129"/>
      <c r="G462" s="113"/>
    </row>
    <row r="463" spans="5:7" ht="12">
      <c r="E463" s="129"/>
      <c r="F463" s="129"/>
      <c r="G463" s="113"/>
    </row>
    <row r="464" spans="5:7" ht="12">
      <c r="E464" s="129"/>
      <c r="F464" s="129"/>
      <c r="G464" s="113"/>
    </row>
    <row r="465" spans="5:7" ht="12">
      <c r="E465" s="129"/>
      <c r="F465" s="129"/>
      <c r="G465" s="113"/>
    </row>
    <row r="466" spans="5:7" ht="12">
      <c r="E466" s="129"/>
      <c r="F466" s="129"/>
      <c r="G466" s="113"/>
    </row>
    <row r="467" spans="5:7" ht="12">
      <c r="E467" s="129"/>
      <c r="F467" s="129"/>
      <c r="G467" s="113"/>
    </row>
    <row r="468" spans="5:7" ht="12">
      <c r="E468" s="129"/>
      <c r="F468" s="129"/>
      <c r="G468" s="113"/>
    </row>
    <row r="469" spans="5:7" ht="12">
      <c r="E469" s="129"/>
      <c r="F469" s="129"/>
      <c r="G469" s="113"/>
    </row>
    <row r="470" spans="5:7" ht="12">
      <c r="E470" s="129"/>
      <c r="F470" s="129"/>
      <c r="G470" s="113"/>
    </row>
    <row r="471" spans="5:7" ht="12">
      <c r="E471" s="129"/>
      <c r="F471" s="129"/>
      <c r="G471" s="113"/>
    </row>
    <row r="472" spans="5:7" ht="12">
      <c r="E472" s="129"/>
      <c r="F472" s="129"/>
      <c r="G472" s="113"/>
    </row>
    <row r="473" spans="5:7" ht="12">
      <c r="E473" s="129"/>
      <c r="F473" s="129"/>
      <c r="G473" s="113"/>
    </row>
    <row r="474" spans="5:7" ht="12">
      <c r="E474" s="129"/>
      <c r="F474" s="129"/>
      <c r="G474" s="113"/>
    </row>
    <row r="475" spans="5:7" ht="12">
      <c r="E475" s="129"/>
      <c r="F475" s="129"/>
      <c r="G475" s="113"/>
    </row>
    <row r="476" spans="5:7" ht="12">
      <c r="E476" s="129"/>
      <c r="F476" s="129"/>
      <c r="G476" s="113"/>
    </row>
    <row r="477" spans="5:7" ht="12">
      <c r="E477" s="129"/>
      <c r="F477" s="129"/>
      <c r="G477" s="113"/>
    </row>
    <row r="478" spans="5:7" ht="12">
      <c r="E478" s="129"/>
      <c r="F478" s="129"/>
      <c r="G478" s="113"/>
    </row>
    <row r="479" spans="5:7" ht="12">
      <c r="E479" s="129"/>
      <c r="F479" s="129"/>
      <c r="G479" s="113"/>
    </row>
    <row r="480" spans="5:7" ht="12">
      <c r="E480" s="129"/>
      <c r="F480" s="129"/>
      <c r="G480" s="113"/>
    </row>
    <row r="481" spans="5:7" ht="12">
      <c r="E481" s="129"/>
      <c r="F481" s="129"/>
      <c r="G481" s="113"/>
    </row>
    <row r="482" spans="5:7" ht="12">
      <c r="E482" s="129"/>
      <c r="F482" s="129"/>
      <c r="G482" s="113"/>
    </row>
    <row r="483" spans="5:7" ht="12">
      <c r="E483" s="129"/>
      <c r="F483" s="129"/>
      <c r="G483" s="113"/>
    </row>
    <row r="484" spans="5:7" ht="12">
      <c r="E484" s="129"/>
      <c r="F484" s="129"/>
      <c r="G484" s="113"/>
    </row>
    <row r="485" spans="5:7" ht="12">
      <c r="E485" s="129"/>
      <c r="F485" s="129"/>
      <c r="G485" s="113"/>
    </row>
    <row r="486" spans="5:7" ht="12">
      <c r="E486" s="129"/>
      <c r="F486" s="129"/>
      <c r="G486" s="113"/>
    </row>
    <row r="487" spans="5:7" ht="12">
      <c r="E487" s="129"/>
      <c r="F487" s="129"/>
      <c r="G487" s="113"/>
    </row>
    <row r="488" spans="5:7" ht="12">
      <c r="E488" s="129"/>
      <c r="F488" s="129"/>
      <c r="G488" s="113"/>
    </row>
    <row r="489" spans="5:7" ht="12">
      <c r="E489" s="129"/>
      <c r="F489" s="129"/>
      <c r="G489" s="113"/>
    </row>
    <row r="490" spans="5:7" ht="12">
      <c r="E490" s="129"/>
      <c r="F490" s="129"/>
      <c r="G490" s="113"/>
    </row>
    <row r="491" spans="5:7" ht="12">
      <c r="E491" s="129"/>
      <c r="F491" s="129"/>
      <c r="G491" s="113"/>
    </row>
    <row r="492" spans="5:7" ht="12">
      <c r="E492" s="129"/>
      <c r="F492" s="129"/>
      <c r="G492" s="113"/>
    </row>
    <row r="493" spans="5:7" ht="12">
      <c r="E493" s="129"/>
      <c r="F493" s="129"/>
      <c r="G493" s="113"/>
    </row>
    <row r="494" spans="5:7" ht="12">
      <c r="E494" s="129"/>
      <c r="F494" s="129"/>
      <c r="G494" s="113"/>
    </row>
    <row r="495" spans="5:7" ht="12">
      <c r="E495" s="129"/>
      <c r="F495" s="129"/>
      <c r="G495" s="113"/>
    </row>
    <row r="496" spans="5:7" ht="12">
      <c r="E496" s="129"/>
      <c r="F496" s="129"/>
      <c r="G496" s="113"/>
    </row>
    <row r="497" spans="5:7" ht="12">
      <c r="E497" s="129"/>
      <c r="F497" s="129"/>
      <c r="G497" s="113"/>
    </row>
    <row r="498" spans="5:7" ht="12">
      <c r="E498" s="129"/>
      <c r="F498" s="129"/>
      <c r="G498" s="113"/>
    </row>
    <row r="499" spans="5:7" ht="12">
      <c r="E499" s="129"/>
      <c r="F499" s="129"/>
      <c r="G499" s="113"/>
    </row>
    <row r="500" spans="5:7" ht="12">
      <c r="E500" s="129"/>
      <c r="F500" s="129"/>
      <c r="G500" s="113"/>
    </row>
    <row r="501" spans="5:7" ht="12">
      <c r="E501" s="129"/>
      <c r="F501" s="129"/>
      <c r="G501" s="113"/>
    </row>
    <row r="502" spans="5:7" ht="12">
      <c r="E502" s="129"/>
      <c r="F502" s="129"/>
      <c r="G502" s="113"/>
    </row>
    <row r="503" spans="5:7" ht="12">
      <c r="E503" s="129"/>
      <c r="F503" s="129"/>
      <c r="G503" s="113"/>
    </row>
    <row r="504" spans="5:7" ht="12">
      <c r="E504" s="129"/>
      <c r="F504" s="129"/>
      <c r="G504" s="113"/>
    </row>
    <row r="505" spans="5:7" ht="12">
      <c r="E505" s="129"/>
      <c r="F505" s="129"/>
      <c r="G505" s="113"/>
    </row>
    <row r="506" spans="5:7" ht="12">
      <c r="E506" s="129"/>
      <c r="F506" s="129"/>
      <c r="G506" s="113"/>
    </row>
    <row r="507" spans="5:7" ht="12">
      <c r="E507" s="129"/>
      <c r="F507" s="129"/>
      <c r="G507" s="113"/>
    </row>
    <row r="508" spans="5:7" ht="12">
      <c r="E508" s="129"/>
      <c r="F508" s="129"/>
      <c r="G508" s="113"/>
    </row>
    <row r="509" spans="5:7" ht="12">
      <c r="E509" s="129"/>
      <c r="F509" s="129"/>
      <c r="G509" s="113"/>
    </row>
    <row r="510" spans="5:7" ht="12">
      <c r="E510" s="129"/>
      <c r="F510" s="129"/>
      <c r="G510" s="113"/>
    </row>
    <row r="511" spans="5:7" ht="12">
      <c r="E511" s="129"/>
      <c r="F511" s="129"/>
      <c r="G511" s="113"/>
    </row>
    <row r="512" spans="5:7" ht="12">
      <c r="E512" s="129"/>
      <c r="F512" s="129"/>
      <c r="G512" s="113"/>
    </row>
    <row r="513" spans="5:7" ht="12">
      <c r="E513" s="129"/>
      <c r="F513" s="129"/>
      <c r="G513" s="113"/>
    </row>
    <row r="514" spans="5:7" ht="12">
      <c r="E514" s="129"/>
      <c r="F514" s="129"/>
      <c r="G514" s="113"/>
    </row>
    <row r="515" spans="5:7" ht="12">
      <c r="E515" s="129"/>
      <c r="F515" s="129"/>
      <c r="G515" s="113"/>
    </row>
    <row r="516" spans="5:7" ht="12">
      <c r="E516" s="129"/>
      <c r="F516" s="129"/>
      <c r="G516" s="113"/>
    </row>
    <row r="517" spans="5:7" ht="12">
      <c r="E517" s="129"/>
      <c r="F517" s="129"/>
      <c r="G517" s="113"/>
    </row>
    <row r="518" spans="5:7" ht="12">
      <c r="E518" s="129"/>
      <c r="F518" s="129"/>
      <c r="G518" s="113"/>
    </row>
    <row r="519" spans="5:7" ht="12">
      <c r="E519" s="129"/>
      <c r="F519" s="129"/>
      <c r="G519" s="113"/>
    </row>
    <row r="520" spans="5:7" ht="12">
      <c r="E520" s="129"/>
      <c r="F520" s="129"/>
      <c r="G520" s="113"/>
    </row>
    <row r="521" spans="5:7" ht="12">
      <c r="E521" s="129"/>
      <c r="F521" s="129"/>
      <c r="G521" s="113"/>
    </row>
    <row r="522" spans="5:7" ht="12">
      <c r="E522" s="129"/>
      <c r="F522" s="129"/>
      <c r="G522" s="113"/>
    </row>
    <row r="523" spans="5:7" ht="12">
      <c r="E523" s="129"/>
      <c r="F523" s="129"/>
      <c r="G523" s="113"/>
    </row>
    <row r="524" spans="5:7" ht="12">
      <c r="E524" s="129"/>
      <c r="F524" s="129"/>
      <c r="G524" s="113"/>
    </row>
    <row r="525" spans="5:7" ht="12">
      <c r="E525" s="129"/>
      <c r="F525" s="129"/>
      <c r="G525" s="113"/>
    </row>
    <row r="526" spans="5:7" ht="12">
      <c r="E526" s="129"/>
      <c r="F526" s="129"/>
      <c r="G526" s="113"/>
    </row>
    <row r="527" spans="5:7" ht="12">
      <c r="E527" s="129"/>
      <c r="F527" s="129"/>
      <c r="G527" s="113"/>
    </row>
    <row r="528" spans="5:7" ht="12">
      <c r="E528" s="129"/>
      <c r="F528" s="129"/>
      <c r="G528" s="113"/>
    </row>
    <row r="529" spans="5:7" ht="12">
      <c r="E529" s="129"/>
      <c r="F529" s="129"/>
      <c r="G529" s="113"/>
    </row>
    <row r="530" spans="5:7" ht="12">
      <c r="E530" s="129"/>
      <c r="F530" s="129"/>
      <c r="G530" s="113"/>
    </row>
    <row r="531" spans="5:7" ht="12">
      <c r="E531" s="129"/>
      <c r="F531" s="129"/>
      <c r="G531" s="113"/>
    </row>
    <row r="532" spans="5:7" ht="12">
      <c r="E532" s="129"/>
      <c r="F532" s="129"/>
      <c r="G532" s="113"/>
    </row>
    <row r="533" spans="5:7" ht="12">
      <c r="E533" s="129"/>
      <c r="F533" s="129"/>
      <c r="G533" s="113"/>
    </row>
    <row r="534" spans="5:7" ht="12">
      <c r="E534" s="129"/>
      <c r="F534" s="129"/>
      <c r="G534" s="113"/>
    </row>
    <row r="535" spans="5:7" ht="12">
      <c r="E535" s="129"/>
      <c r="F535" s="129"/>
      <c r="G535" s="113"/>
    </row>
    <row r="536" spans="5:7" ht="12">
      <c r="E536" s="129"/>
      <c r="F536" s="129"/>
      <c r="G536" s="113"/>
    </row>
    <row r="537" spans="5:7" ht="12">
      <c r="E537" s="129"/>
      <c r="F537" s="129"/>
      <c r="G537" s="113"/>
    </row>
    <row r="538" spans="5:7" ht="12">
      <c r="E538" s="129"/>
      <c r="F538" s="129"/>
      <c r="G538" s="113"/>
    </row>
    <row r="539" spans="5:7" ht="12">
      <c r="E539" s="129"/>
      <c r="F539" s="129"/>
      <c r="G539" s="113"/>
    </row>
    <row r="540" spans="5:7" ht="12">
      <c r="E540" s="129"/>
      <c r="F540" s="129"/>
      <c r="G540" s="113"/>
    </row>
    <row r="541" spans="5:7" ht="12">
      <c r="E541" s="129"/>
      <c r="F541" s="129"/>
      <c r="G541" s="113"/>
    </row>
    <row r="542" spans="5:7" ht="12">
      <c r="E542" s="129"/>
      <c r="F542" s="129"/>
      <c r="G542" s="113"/>
    </row>
    <row r="543" spans="5:7" ht="12">
      <c r="E543" s="129"/>
      <c r="F543" s="129"/>
      <c r="G543" s="113"/>
    </row>
    <row r="544" spans="5:7" ht="12">
      <c r="E544" s="129"/>
      <c r="F544" s="129"/>
      <c r="G544" s="113"/>
    </row>
    <row r="545" spans="5:7" ht="12">
      <c r="E545" s="129"/>
      <c r="F545" s="129"/>
      <c r="G545" s="113"/>
    </row>
    <row r="546" spans="5:7" ht="12">
      <c r="E546" s="129"/>
      <c r="F546" s="129"/>
      <c r="G546" s="113"/>
    </row>
    <row r="547" spans="5:7" ht="12">
      <c r="E547" s="129"/>
      <c r="F547" s="129"/>
      <c r="G547" s="113"/>
    </row>
    <row r="548" spans="5:7" ht="12">
      <c r="E548" s="129"/>
      <c r="F548" s="129"/>
      <c r="G548" s="113"/>
    </row>
    <row r="549" spans="5:7" ht="12">
      <c r="E549" s="129"/>
      <c r="F549" s="129"/>
      <c r="G549" s="113"/>
    </row>
    <row r="550" spans="5:7" ht="12">
      <c r="E550" s="129"/>
      <c r="F550" s="129"/>
      <c r="G550" s="113"/>
    </row>
    <row r="551" spans="5:7" ht="12">
      <c r="E551" s="129"/>
      <c r="F551" s="129"/>
      <c r="G551" s="113"/>
    </row>
    <row r="552" spans="5:7" ht="12">
      <c r="E552" s="129"/>
      <c r="F552" s="129"/>
      <c r="G552" s="113"/>
    </row>
    <row r="553" spans="5:7" ht="12">
      <c r="E553" s="129"/>
      <c r="F553" s="129"/>
      <c r="G553" s="113"/>
    </row>
    <row r="554" spans="5:7" ht="12">
      <c r="E554" s="129"/>
      <c r="F554" s="129"/>
      <c r="G554" s="113"/>
    </row>
    <row r="555" spans="5:7" ht="12">
      <c r="E555" s="129"/>
      <c r="F555" s="129"/>
      <c r="G555" s="113"/>
    </row>
    <row r="556" spans="5:7" ht="12">
      <c r="E556" s="129"/>
      <c r="F556" s="129"/>
      <c r="G556" s="113"/>
    </row>
    <row r="557" spans="5:7" ht="12">
      <c r="E557" s="129"/>
      <c r="F557" s="129"/>
      <c r="G557" s="113"/>
    </row>
    <row r="558" spans="5:7" ht="12">
      <c r="E558" s="129"/>
      <c r="F558" s="129"/>
      <c r="G558" s="113"/>
    </row>
    <row r="559" spans="5:7" ht="12">
      <c r="E559" s="129"/>
      <c r="F559" s="129"/>
      <c r="G559" s="113"/>
    </row>
    <row r="560" spans="5:7" ht="12">
      <c r="E560" s="129"/>
      <c r="F560" s="129"/>
      <c r="G560" s="113"/>
    </row>
    <row r="561" spans="5:7" ht="12">
      <c r="E561" s="129"/>
      <c r="F561" s="129"/>
      <c r="G561" s="113"/>
    </row>
    <row r="562" spans="5:7" ht="12">
      <c r="E562" s="129"/>
      <c r="F562" s="129"/>
      <c r="G562" s="113"/>
    </row>
    <row r="563" spans="5:7" ht="12">
      <c r="E563" s="129"/>
      <c r="F563" s="129"/>
      <c r="G563" s="113"/>
    </row>
    <row r="564" spans="5:7" ht="12">
      <c r="E564" s="129"/>
      <c r="F564" s="129"/>
      <c r="G564" s="113"/>
    </row>
    <row r="565" spans="5:7" ht="12">
      <c r="E565" s="129"/>
      <c r="F565" s="129"/>
      <c r="G565" s="113"/>
    </row>
    <row r="566" spans="5:7" ht="12">
      <c r="E566" s="129"/>
      <c r="F566" s="129"/>
      <c r="G566" s="113"/>
    </row>
    <row r="567" spans="5:7" ht="12">
      <c r="E567" s="129"/>
      <c r="F567" s="129"/>
      <c r="G567" s="113"/>
    </row>
    <row r="568" spans="5:7" ht="12">
      <c r="E568" s="129"/>
      <c r="F568" s="129"/>
      <c r="G568" s="113"/>
    </row>
    <row r="569" spans="5:7" ht="12">
      <c r="E569" s="129"/>
      <c r="F569" s="129"/>
      <c r="G569" s="113"/>
    </row>
    <row r="570" spans="5:7" ht="12">
      <c r="E570" s="129"/>
      <c r="F570" s="129"/>
      <c r="G570" s="113"/>
    </row>
    <row r="571" spans="5:7" ht="12">
      <c r="E571" s="129"/>
      <c r="F571" s="129"/>
      <c r="G571" s="113"/>
    </row>
    <row r="572" spans="5:7" ht="12">
      <c r="E572" s="129"/>
      <c r="F572" s="129"/>
      <c r="G572" s="113"/>
    </row>
    <row r="573" spans="5:7" ht="12">
      <c r="E573" s="129"/>
      <c r="F573" s="129"/>
      <c r="G573" s="113"/>
    </row>
    <row r="574" spans="5:7" ht="12">
      <c r="E574" s="129"/>
      <c r="F574" s="129"/>
      <c r="G574" s="113"/>
    </row>
    <row r="575" spans="5:7" ht="12">
      <c r="E575" s="129"/>
      <c r="F575" s="129"/>
      <c r="G575" s="113"/>
    </row>
    <row r="576" spans="5:7" ht="12">
      <c r="E576" s="129"/>
      <c r="F576" s="129"/>
      <c r="G576" s="113"/>
    </row>
    <row r="577" spans="5:7" ht="12">
      <c r="E577" s="129"/>
      <c r="F577" s="129"/>
      <c r="G577" s="113"/>
    </row>
    <row r="578" spans="5:7" ht="12">
      <c r="E578" s="129"/>
      <c r="F578" s="129"/>
      <c r="G578" s="113"/>
    </row>
    <row r="579" spans="5:7" ht="12">
      <c r="E579" s="129"/>
      <c r="F579" s="129"/>
      <c r="G579" s="113"/>
    </row>
    <row r="580" spans="5:7" ht="12">
      <c r="E580" s="129"/>
      <c r="F580" s="129"/>
      <c r="G580" s="113"/>
    </row>
    <row r="581" spans="5:7" ht="12">
      <c r="E581" s="129"/>
      <c r="F581" s="129"/>
      <c r="G581" s="113"/>
    </row>
    <row r="582" spans="5:7" ht="12">
      <c r="E582" s="129"/>
      <c r="F582" s="129"/>
      <c r="G582" s="113"/>
    </row>
    <row r="583" spans="5:7" ht="12">
      <c r="E583" s="129"/>
      <c r="F583" s="129"/>
      <c r="G583" s="113"/>
    </row>
    <row r="584" spans="5:7" ht="12">
      <c r="E584" s="129"/>
      <c r="F584" s="129"/>
      <c r="G584" s="113"/>
    </row>
    <row r="585" spans="5:7" ht="12">
      <c r="E585" s="129"/>
      <c r="F585" s="129"/>
      <c r="G585" s="113"/>
    </row>
    <row r="586" spans="5:7" ht="12">
      <c r="E586" s="129"/>
      <c r="F586" s="129"/>
      <c r="G586" s="113"/>
    </row>
    <row r="587" spans="5:7" ht="12">
      <c r="E587" s="129"/>
      <c r="F587" s="129"/>
      <c r="G587" s="113"/>
    </row>
    <row r="588" spans="5:7" ht="12">
      <c r="E588" s="129"/>
      <c r="F588" s="129"/>
      <c r="G588" s="113"/>
    </row>
    <row r="589" spans="5:7" ht="12">
      <c r="E589" s="129"/>
      <c r="F589" s="129"/>
      <c r="G589" s="113"/>
    </row>
    <row r="590" spans="5:7" ht="12">
      <c r="E590" s="129"/>
      <c r="F590" s="129"/>
      <c r="G590" s="113"/>
    </row>
    <row r="591" spans="5:7" ht="12">
      <c r="E591" s="129"/>
      <c r="F591" s="129"/>
      <c r="G591" s="113"/>
    </row>
    <row r="592" spans="5:7" ht="12">
      <c r="E592" s="129"/>
      <c r="F592" s="129"/>
      <c r="G592" s="113"/>
    </row>
    <row r="593" spans="5:7" ht="12">
      <c r="E593" s="129"/>
      <c r="F593" s="129"/>
      <c r="G593" s="113"/>
    </row>
    <row r="594" spans="5:7" ht="12">
      <c r="E594" s="129"/>
      <c r="F594" s="129"/>
      <c r="G594" s="113"/>
    </row>
    <row r="595" spans="5:7" ht="12">
      <c r="E595" s="129"/>
      <c r="F595" s="129"/>
      <c r="G595" s="113"/>
    </row>
    <row r="596" spans="5:7" ht="12">
      <c r="E596" s="129"/>
      <c r="F596" s="129"/>
      <c r="G596" s="113"/>
    </row>
    <row r="597" spans="5:7" ht="12">
      <c r="E597" s="129"/>
      <c r="F597" s="129"/>
      <c r="G597" s="113"/>
    </row>
    <row r="598" spans="5:7" ht="12">
      <c r="E598" s="129"/>
      <c r="F598" s="129"/>
      <c r="G598" s="113"/>
    </row>
    <row r="599" spans="5:7" ht="12">
      <c r="E599" s="129"/>
      <c r="F599" s="129"/>
      <c r="G599" s="113"/>
    </row>
    <row r="600" spans="5:7" ht="12">
      <c r="E600" s="129"/>
      <c r="F600" s="129"/>
      <c r="G600" s="113"/>
    </row>
    <row r="601" spans="5:7" ht="12">
      <c r="E601" s="129"/>
      <c r="F601" s="129"/>
      <c r="G601" s="113"/>
    </row>
    <row r="602" spans="5:7" ht="12">
      <c r="E602" s="129"/>
      <c r="F602" s="129"/>
      <c r="G602" s="113"/>
    </row>
    <row r="603" spans="5:7" ht="12">
      <c r="E603" s="129"/>
      <c r="F603" s="129"/>
      <c r="G603" s="113"/>
    </row>
    <row r="604" spans="5:7" ht="12">
      <c r="E604" s="129"/>
      <c r="F604" s="129"/>
      <c r="G604" s="113"/>
    </row>
    <row r="605" spans="5:7" ht="12">
      <c r="E605" s="129"/>
      <c r="F605" s="129"/>
      <c r="G605" s="113"/>
    </row>
    <row r="606" spans="5:7" ht="12">
      <c r="E606" s="129"/>
      <c r="F606" s="129"/>
      <c r="G606" s="113"/>
    </row>
    <row r="607" spans="5:7" ht="12">
      <c r="E607" s="129"/>
      <c r="F607" s="129"/>
      <c r="G607" s="113"/>
    </row>
    <row r="608" spans="5:7" ht="12">
      <c r="E608" s="129"/>
      <c r="F608" s="129"/>
      <c r="G608" s="113"/>
    </row>
    <row r="609" spans="5:7" ht="12">
      <c r="E609" s="129"/>
      <c r="F609" s="129"/>
      <c r="G609" s="113"/>
    </row>
    <row r="610" spans="5:7" ht="12">
      <c r="E610" s="129"/>
      <c r="F610" s="129"/>
      <c r="G610" s="113"/>
    </row>
    <row r="611" spans="5:7" ht="12">
      <c r="E611" s="129"/>
      <c r="F611" s="129"/>
      <c r="G611" s="113"/>
    </row>
    <row r="612" spans="5:7" ht="12">
      <c r="E612" s="129"/>
      <c r="F612" s="129"/>
      <c r="G612" s="113"/>
    </row>
    <row r="613" spans="5:7" ht="12">
      <c r="E613" s="129"/>
      <c r="F613" s="129"/>
      <c r="G613" s="113"/>
    </row>
    <row r="614" spans="5:7" ht="12">
      <c r="E614" s="129"/>
      <c r="F614" s="129"/>
      <c r="G614" s="113"/>
    </row>
    <row r="615" spans="5:7" ht="12">
      <c r="E615" s="129"/>
      <c r="F615" s="129"/>
      <c r="G615" s="113"/>
    </row>
    <row r="616" spans="5:7" ht="12">
      <c r="E616" s="129"/>
      <c r="F616" s="129"/>
      <c r="G616" s="113"/>
    </row>
    <row r="617" spans="5:7" ht="12">
      <c r="E617" s="129"/>
      <c r="F617" s="129"/>
      <c r="G617" s="113"/>
    </row>
    <row r="618" spans="5:7" ht="12">
      <c r="E618" s="129"/>
      <c r="F618" s="129"/>
      <c r="G618" s="113"/>
    </row>
    <row r="619" spans="5:7" ht="12">
      <c r="E619" s="129"/>
      <c r="F619" s="129"/>
      <c r="G619" s="113"/>
    </row>
    <row r="620" spans="5:7" ht="12">
      <c r="E620" s="129"/>
      <c r="F620" s="129"/>
      <c r="G620" s="113"/>
    </row>
    <row r="621" spans="5:7" ht="12">
      <c r="E621" s="129"/>
      <c r="F621" s="129"/>
      <c r="G621" s="113"/>
    </row>
    <row r="622" spans="5:7" ht="12">
      <c r="E622" s="129"/>
      <c r="F622" s="129"/>
      <c r="G622" s="113"/>
    </row>
    <row r="623" spans="5:7" ht="12">
      <c r="E623" s="129"/>
      <c r="F623" s="129"/>
      <c r="G623" s="113"/>
    </row>
    <row r="624" spans="5:7" ht="12">
      <c r="E624" s="129"/>
      <c r="F624" s="129"/>
      <c r="G624" s="113"/>
    </row>
    <row r="625" spans="5:7" ht="12">
      <c r="E625" s="129"/>
      <c r="F625" s="129"/>
      <c r="G625" s="113"/>
    </row>
    <row r="626" spans="5:7" ht="12">
      <c r="E626" s="129"/>
      <c r="F626" s="129"/>
      <c r="G626" s="113"/>
    </row>
    <row r="627" spans="5:7" ht="12">
      <c r="E627" s="129"/>
      <c r="F627" s="129"/>
      <c r="G627" s="113"/>
    </row>
    <row r="628" spans="5:7" ht="12">
      <c r="E628" s="129"/>
      <c r="F628" s="129"/>
      <c r="G628" s="113"/>
    </row>
    <row r="629" spans="5:7" ht="12">
      <c r="E629" s="129"/>
      <c r="F629" s="129"/>
      <c r="G629" s="113"/>
    </row>
    <row r="630" spans="5:7" ht="12">
      <c r="E630" s="129"/>
      <c r="F630" s="129"/>
      <c r="G630" s="113"/>
    </row>
    <row r="631" spans="5:7" ht="12">
      <c r="E631" s="129"/>
      <c r="F631" s="129"/>
      <c r="G631" s="113"/>
    </row>
    <row r="632" spans="5:7" ht="12">
      <c r="E632" s="129"/>
      <c r="F632" s="129"/>
      <c r="G632" s="113"/>
    </row>
    <row r="633" spans="5:7" ht="12">
      <c r="E633" s="129"/>
      <c r="F633" s="129"/>
      <c r="G633" s="113"/>
    </row>
    <row r="634" spans="5:7" ht="12">
      <c r="E634" s="129"/>
      <c r="F634" s="129"/>
      <c r="G634" s="113"/>
    </row>
    <row r="635" spans="5:7" ht="12">
      <c r="E635" s="129"/>
      <c r="F635" s="129"/>
      <c r="G635" s="113"/>
    </row>
    <row r="636" spans="5:7" ht="12">
      <c r="E636" s="129"/>
      <c r="F636" s="129"/>
      <c r="G636" s="113"/>
    </row>
    <row r="637" spans="5:7" ht="12">
      <c r="E637" s="129"/>
      <c r="F637" s="129"/>
      <c r="G637" s="113"/>
    </row>
    <row r="638" spans="5:7" ht="12">
      <c r="E638" s="129"/>
      <c r="F638" s="129"/>
      <c r="G638" s="113"/>
    </row>
    <row r="639" spans="5:7" ht="12">
      <c r="E639" s="129"/>
      <c r="F639" s="129"/>
      <c r="G639" s="113"/>
    </row>
    <row r="640" spans="5:7" ht="12">
      <c r="E640" s="129"/>
      <c r="F640" s="129"/>
      <c r="G640" s="113"/>
    </row>
    <row r="641" spans="5:7" ht="12">
      <c r="E641" s="129"/>
      <c r="F641" s="129"/>
      <c r="G641" s="113"/>
    </row>
    <row r="642" spans="5:7" ht="12">
      <c r="E642" s="129"/>
      <c r="F642" s="129"/>
      <c r="G642" s="113"/>
    </row>
    <row r="643" spans="5:7" ht="12">
      <c r="E643" s="129"/>
      <c r="F643" s="129"/>
      <c r="G643" s="113"/>
    </row>
    <row r="644" spans="5:7" ht="12">
      <c r="E644" s="129"/>
      <c r="F644" s="129"/>
      <c r="G644" s="113"/>
    </row>
    <row r="645" spans="5:7" ht="12">
      <c r="E645" s="129"/>
      <c r="F645" s="129"/>
      <c r="G645" s="113"/>
    </row>
    <row r="646" spans="5:7" ht="12">
      <c r="E646" s="129"/>
      <c r="F646" s="129"/>
      <c r="G646" s="113"/>
    </row>
    <row r="647" spans="5:7" ht="12">
      <c r="E647" s="129"/>
      <c r="F647" s="129"/>
      <c r="G647" s="113"/>
    </row>
    <row r="648" spans="5:7" ht="12">
      <c r="E648" s="129"/>
      <c r="F648" s="129"/>
      <c r="G648" s="113"/>
    </row>
    <row r="649" spans="5:7" ht="12">
      <c r="E649" s="129"/>
      <c r="F649" s="129"/>
      <c r="G649" s="113"/>
    </row>
    <row r="650" spans="5:7" ht="12">
      <c r="E650" s="129"/>
      <c r="F650" s="129"/>
      <c r="G650" s="113"/>
    </row>
    <row r="651" spans="5:7" ht="12">
      <c r="E651" s="129"/>
      <c r="F651" s="129"/>
      <c r="G651" s="113"/>
    </row>
    <row r="652" spans="5:7" ht="12">
      <c r="E652" s="129"/>
      <c r="F652" s="129"/>
      <c r="G652" s="113"/>
    </row>
    <row r="653" spans="5:7" ht="12">
      <c r="E653" s="129"/>
      <c r="F653" s="129"/>
      <c r="G653" s="113"/>
    </row>
    <row r="654" spans="5:7" ht="12">
      <c r="E654" s="129"/>
      <c r="F654" s="129"/>
      <c r="G654" s="113"/>
    </row>
    <row r="655" spans="5:7" ht="12">
      <c r="E655" s="129"/>
      <c r="F655" s="129"/>
      <c r="G655" s="113"/>
    </row>
    <row r="656" spans="5:7" ht="12">
      <c r="E656" s="129"/>
      <c r="F656" s="129"/>
      <c r="G656" s="113"/>
    </row>
    <row r="657" spans="5:7" ht="12">
      <c r="E657" s="129"/>
      <c r="F657" s="129"/>
      <c r="G657" s="113"/>
    </row>
    <row r="658" spans="5:7" ht="12">
      <c r="E658" s="129"/>
      <c r="F658" s="129"/>
      <c r="G658" s="113"/>
    </row>
    <row r="659" spans="5:7" ht="12">
      <c r="E659" s="129"/>
      <c r="F659" s="129"/>
      <c r="G659" s="113"/>
    </row>
    <row r="660" spans="5:7" ht="12">
      <c r="E660" s="129"/>
      <c r="F660" s="129"/>
      <c r="G660" s="113"/>
    </row>
    <row r="661" spans="5:7" ht="12">
      <c r="E661" s="129"/>
      <c r="F661" s="129"/>
      <c r="G661" s="113"/>
    </row>
    <row r="662" spans="5:7" ht="12">
      <c r="E662" s="129"/>
      <c r="F662" s="129"/>
      <c r="G662" s="113"/>
    </row>
    <row r="663" spans="5:7" ht="12">
      <c r="E663" s="129"/>
      <c r="F663" s="129"/>
      <c r="G663" s="113"/>
    </row>
    <row r="664" spans="5:7" ht="12">
      <c r="E664" s="129"/>
      <c r="F664" s="129"/>
      <c r="G664" s="113"/>
    </row>
    <row r="665" spans="5:7" ht="12">
      <c r="E665" s="129"/>
      <c r="F665" s="129"/>
      <c r="G665" s="113"/>
    </row>
    <row r="666" spans="5:7" ht="12">
      <c r="E666" s="129"/>
      <c r="F666" s="129"/>
      <c r="G666" s="113"/>
    </row>
    <row r="667" spans="5:7" ht="12">
      <c r="E667" s="129"/>
      <c r="F667" s="129"/>
      <c r="G667" s="113"/>
    </row>
    <row r="668" spans="5:7" ht="12">
      <c r="E668" s="129"/>
      <c r="F668" s="129"/>
      <c r="G668" s="113"/>
    </row>
    <row r="669" spans="5:7" ht="12">
      <c r="E669" s="129"/>
      <c r="F669" s="129"/>
      <c r="G669" s="113"/>
    </row>
    <row r="670" spans="5:7" ht="12">
      <c r="E670" s="129"/>
      <c r="F670" s="129"/>
      <c r="G670" s="113"/>
    </row>
    <row r="671" spans="5:7" ht="12">
      <c r="E671" s="129"/>
      <c r="F671" s="129"/>
      <c r="G671" s="113"/>
    </row>
    <row r="672" spans="5:7" ht="12">
      <c r="E672" s="129"/>
      <c r="F672" s="129"/>
      <c r="G672" s="113"/>
    </row>
    <row r="673" spans="5:7" ht="12">
      <c r="E673" s="129"/>
      <c r="F673" s="129"/>
      <c r="G673" s="113"/>
    </row>
    <row r="674" spans="5:7" ht="12">
      <c r="E674" s="129"/>
      <c r="F674" s="129"/>
      <c r="G674" s="113"/>
    </row>
    <row r="675" spans="5:7" ht="12">
      <c r="E675" s="129"/>
      <c r="F675" s="129"/>
      <c r="G675" s="113"/>
    </row>
    <row r="676" spans="5:7" ht="12">
      <c r="E676" s="129"/>
      <c r="F676" s="129"/>
      <c r="G676" s="113"/>
    </row>
    <row r="677" spans="5:7" ht="12">
      <c r="E677" s="129"/>
      <c r="F677" s="129"/>
      <c r="G677" s="113"/>
    </row>
    <row r="678" spans="5:7" ht="12">
      <c r="E678" s="129"/>
      <c r="F678" s="129"/>
      <c r="G678" s="113"/>
    </row>
    <row r="679" spans="5:7" ht="12">
      <c r="E679" s="129"/>
      <c r="F679" s="129"/>
      <c r="G679" s="113"/>
    </row>
    <row r="680" spans="5:7" ht="12">
      <c r="E680" s="129"/>
      <c r="F680" s="129"/>
      <c r="G680" s="113"/>
    </row>
    <row r="681" spans="5:7" ht="12">
      <c r="E681" s="129"/>
      <c r="F681" s="129"/>
      <c r="G681" s="113"/>
    </row>
    <row r="682" spans="5:7" ht="12">
      <c r="E682" s="129"/>
      <c r="F682" s="129"/>
      <c r="G682" s="113"/>
    </row>
    <row r="683" spans="5:7" ht="12">
      <c r="E683" s="129"/>
      <c r="F683" s="129"/>
      <c r="G683" s="113"/>
    </row>
    <row r="684" spans="5:7" ht="12">
      <c r="E684" s="129"/>
      <c r="F684" s="129"/>
      <c r="G684" s="113"/>
    </row>
    <row r="685" spans="5:7" ht="12">
      <c r="E685" s="129"/>
      <c r="F685" s="129"/>
      <c r="G685" s="113"/>
    </row>
    <row r="686" spans="5:7" ht="12">
      <c r="E686" s="129"/>
      <c r="F686" s="129"/>
      <c r="G686" s="113"/>
    </row>
    <row r="687" spans="5:7" ht="12">
      <c r="E687" s="129"/>
      <c r="F687" s="129"/>
      <c r="G687" s="113"/>
    </row>
    <row r="688" spans="5:7" ht="12">
      <c r="E688" s="129"/>
      <c r="F688" s="129"/>
      <c r="G688" s="113"/>
    </row>
    <row r="689" spans="5:7" ht="12">
      <c r="E689" s="129"/>
      <c r="F689" s="129"/>
      <c r="G689" s="113"/>
    </row>
    <row r="690" spans="5:7" ht="12">
      <c r="E690" s="129"/>
      <c r="F690" s="129"/>
      <c r="G690" s="113"/>
    </row>
    <row r="691" spans="5:7" ht="12">
      <c r="E691" s="129"/>
      <c r="F691" s="129"/>
      <c r="G691" s="113"/>
    </row>
    <row r="692" spans="5:7" ht="12">
      <c r="E692" s="129"/>
      <c r="F692" s="129"/>
      <c r="G692" s="113"/>
    </row>
    <row r="693" spans="5:7" ht="12">
      <c r="E693" s="129"/>
      <c r="F693" s="129"/>
      <c r="G693" s="113"/>
    </row>
    <row r="694" spans="5:7" ht="12">
      <c r="E694" s="129"/>
      <c r="F694" s="129"/>
      <c r="G694" s="113"/>
    </row>
    <row r="695" spans="5:7" ht="12">
      <c r="E695" s="129"/>
      <c r="F695" s="129"/>
      <c r="G695" s="113"/>
    </row>
    <row r="696" spans="5:7" ht="12">
      <c r="E696" s="129"/>
      <c r="F696" s="129"/>
      <c r="G696" s="113"/>
    </row>
    <row r="697" spans="5:7" ht="12">
      <c r="E697" s="129"/>
      <c r="F697" s="129"/>
      <c r="G697" s="113"/>
    </row>
    <row r="698" spans="5:7" ht="12">
      <c r="E698" s="129"/>
      <c r="F698" s="129"/>
      <c r="G698" s="113"/>
    </row>
    <row r="699" spans="5:7" ht="12">
      <c r="E699" s="129"/>
      <c r="F699" s="129"/>
      <c r="G699" s="113"/>
    </row>
    <row r="700" spans="5:7" ht="12">
      <c r="E700" s="129"/>
      <c r="F700" s="129"/>
      <c r="G700" s="113"/>
    </row>
    <row r="701" spans="5:7" ht="12">
      <c r="E701" s="129"/>
      <c r="F701" s="129"/>
      <c r="G701" s="113"/>
    </row>
    <row r="702" spans="5:7" ht="12">
      <c r="E702" s="129"/>
      <c r="F702" s="129"/>
      <c r="G702" s="113"/>
    </row>
    <row r="703" spans="5:7" ht="12">
      <c r="E703" s="129"/>
      <c r="F703" s="129"/>
      <c r="G703" s="113"/>
    </row>
    <row r="704" spans="5:7" ht="12">
      <c r="E704" s="129"/>
      <c r="F704" s="129"/>
      <c r="G704" s="113"/>
    </row>
    <row r="705" spans="5:7" ht="12">
      <c r="E705" s="129"/>
      <c r="F705" s="129"/>
      <c r="G705" s="113"/>
    </row>
    <row r="706" spans="5:7" ht="12">
      <c r="E706" s="129"/>
      <c r="F706" s="129"/>
      <c r="G706" s="113"/>
    </row>
    <row r="707" spans="5:7" ht="12">
      <c r="E707" s="129"/>
      <c r="F707" s="129"/>
      <c r="G707" s="113"/>
    </row>
    <row r="708" spans="5:7" ht="12">
      <c r="E708" s="129"/>
      <c r="F708" s="129"/>
      <c r="G708" s="113"/>
    </row>
    <row r="709" spans="5:7" ht="12">
      <c r="E709" s="129"/>
      <c r="F709" s="129"/>
      <c r="G709" s="113"/>
    </row>
    <row r="710" spans="5:7" ht="12">
      <c r="E710" s="129"/>
      <c r="F710" s="129"/>
      <c r="G710" s="113"/>
    </row>
    <row r="711" spans="5:7" ht="12">
      <c r="E711" s="129"/>
      <c r="F711" s="129"/>
      <c r="G711" s="113"/>
    </row>
    <row r="712" spans="5:7" ht="12">
      <c r="E712" s="129"/>
      <c r="F712" s="129"/>
      <c r="G712" s="113"/>
    </row>
    <row r="713" spans="5:7" ht="12">
      <c r="E713" s="129"/>
      <c r="F713" s="129"/>
      <c r="G713" s="113"/>
    </row>
    <row r="714" spans="5:7" ht="12">
      <c r="E714" s="129"/>
      <c r="F714" s="129"/>
      <c r="G714" s="113"/>
    </row>
    <row r="715" spans="5:7" ht="12">
      <c r="E715" s="129"/>
      <c r="F715" s="129"/>
      <c r="G715" s="113"/>
    </row>
    <row r="716" spans="5:7" ht="12">
      <c r="E716" s="129"/>
      <c r="F716" s="129"/>
      <c r="G716" s="113"/>
    </row>
    <row r="717" spans="5:7" ht="12">
      <c r="E717" s="129"/>
      <c r="F717" s="129"/>
      <c r="G717" s="113"/>
    </row>
    <row r="718" spans="5:7" ht="12">
      <c r="E718" s="129"/>
      <c r="F718" s="129"/>
      <c r="G718" s="113"/>
    </row>
    <row r="719" spans="5:7" ht="12">
      <c r="E719" s="129"/>
      <c r="F719" s="129"/>
      <c r="G719" s="113"/>
    </row>
    <row r="720" spans="5:7" ht="12">
      <c r="E720" s="129"/>
      <c r="F720" s="129"/>
      <c r="G720" s="113"/>
    </row>
    <row r="721" spans="5:7" ht="12">
      <c r="E721" s="129"/>
      <c r="F721" s="129"/>
      <c r="G721" s="113"/>
    </row>
    <row r="722" spans="5:7" ht="12">
      <c r="E722" s="129"/>
      <c r="F722" s="129"/>
      <c r="G722" s="113"/>
    </row>
    <row r="723" spans="5:7" ht="12">
      <c r="E723" s="129"/>
      <c r="F723" s="129"/>
      <c r="G723" s="113"/>
    </row>
    <row r="724" spans="5:7" ht="12">
      <c r="E724" s="129"/>
      <c r="F724" s="129"/>
      <c r="G724" s="113"/>
    </row>
    <row r="725" spans="5:7" ht="12">
      <c r="E725" s="129"/>
      <c r="F725" s="129"/>
      <c r="G725" s="113"/>
    </row>
    <row r="726" spans="5:7" ht="12">
      <c r="E726" s="129"/>
      <c r="F726" s="129"/>
      <c r="G726" s="113"/>
    </row>
    <row r="727" spans="5:7" ht="12">
      <c r="E727" s="129"/>
      <c r="F727" s="129"/>
      <c r="G727" s="113"/>
    </row>
    <row r="728" spans="5:7" ht="12">
      <c r="E728" s="129"/>
      <c r="F728" s="129"/>
      <c r="G728" s="113"/>
    </row>
    <row r="729" spans="5:7" ht="12">
      <c r="E729" s="129"/>
      <c r="F729" s="129"/>
      <c r="G729" s="113"/>
    </row>
    <row r="730" spans="5:7" ht="12">
      <c r="E730" s="129"/>
      <c r="F730" s="129"/>
      <c r="G730" s="113"/>
    </row>
    <row r="731" spans="5:7" ht="12">
      <c r="E731" s="129"/>
      <c r="F731" s="129"/>
      <c r="G731" s="113"/>
    </row>
    <row r="732" spans="5:7" ht="12">
      <c r="E732" s="129"/>
      <c r="F732" s="129"/>
      <c r="G732" s="113"/>
    </row>
    <row r="733" spans="5:7" ht="12">
      <c r="E733" s="129"/>
      <c r="F733" s="129"/>
      <c r="G733" s="113"/>
    </row>
    <row r="734" spans="5:7" ht="12">
      <c r="E734" s="129"/>
      <c r="F734" s="129"/>
      <c r="G734" s="113"/>
    </row>
    <row r="735" spans="5:7" ht="12">
      <c r="E735" s="129"/>
      <c r="F735" s="129"/>
      <c r="G735" s="113"/>
    </row>
    <row r="736" spans="5:7" ht="12">
      <c r="E736" s="129"/>
      <c r="F736" s="129"/>
      <c r="G736" s="113"/>
    </row>
    <row r="737" spans="5:7" ht="12">
      <c r="E737" s="129"/>
      <c r="F737" s="129"/>
      <c r="G737" s="113"/>
    </row>
    <row r="738" spans="5:7" ht="12">
      <c r="E738" s="129"/>
      <c r="F738" s="129"/>
      <c r="G738" s="113"/>
    </row>
    <row r="739" spans="5:7" ht="12">
      <c r="E739" s="129"/>
      <c r="F739" s="129"/>
      <c r="G739" s="113"/>
    </row>
    <row r="740" spans="5:7" ht="12">
      <c r="E740" s="129"/>
      <c r="F740" s="129"/>
      <c r="G740" s="113"/>
    </row>
    <row r="741" spans="5:7" ht="12">
      <c r="E741" s="129"/>
      <c r="F741" s="129"/>
      <c r="G741" s="113"/>
    </row>
    <row r="742" spans="5:7" ht="12">
      <c r="E742" s="129"/>
      <c r="F742" s="129"/>
      <c r="G742" s="113"/>
    </row>
    <row r="743" spans="5:7" ht="12">
      <c r="E743" s="129"/>
      <c r="F743" s="129"/>
      <c r="G743" s="113"/>
    </row>
    <row r="744" spans="5:7" ht="12">
      <c r="E744" s="129"/>
      <c r="F744" s="129"/>
      <c r="G744" s="113"/>
    </row>
    <row r="745" spans="5:7" ht="12">
      <c r="E745" s="129"/>
      <c r="F745" s="129"/>
      <c r="G745" s="113"/>
    </row>
    <row r="746" spans="5:7" ht="12">
      <c r="E746" s="129"/>
      <c r="F746" s="129"/>
      <c r="G746" s="113"/>
    </row>
    <row r="747" spans="5:7" ht="12">
      <c r="E747" s="129"/>
      <c r="F747" s="129"/>
      <c r="G747" s="113"/>
    </row>
    <row r="748" spans="5:7" ht="12">
      <c r="E748" s="129"/>
      <c r="F748" s="129"/>
      <c r="G748" s="113"/>
    </row>
    <row r="749" spans="5:7" ht="12">
      <c r="E749" s="129"/>
      <c r="F749" s="129"/>
      <c r="G749" s="113"/>
    </row>
    <row r="750" spans="5:7" ht="12">
      <c r="E750" s="129"/>
      <c r="F750" s="129"/>
      <c r="G750" s="113"/>
    </row>
    <row r="751" spans="5:7" ht="12">
      <c r="E751" s="129"/>
      <c r="F751" s="129"/>
      <c r="G751" s="113"/>
    </row>
    <row r="752" spans="5:7" ht="12">
      <c r="E752" s="129"/>
      <c r="F752" s="129"/>
      <c r="G752" s="113"/>
    </row>
    <row r="753" spans="5:7" ht="12">
      <c r="E753" s="129"/>
      <c r="F753" s="129"/>
      <c r="G753" s="113"/>
    </row>
    <row r="754" spans="5:7" ht="12">
      <c r="E754" s="129"/>
      <c r="F754" s="129"/>
      <c r="G754" s="113"/>
    </row>
    <row r="755" spans="5:7" ht="12">
      <c r="E755" s="129"/>
      <c r="F755" s="129"/>
      <c r="G755" s="113"/>
    </row>
    <row r="756" spans="5:7" ht="12">
      <c r="E756" s="129"/>
      <c r="F756" s="129"/>
      <c r="G756" s="113"/>
    </row>
    <row r="757" spans="5:7" ht="12">
      <c r="E757" s="129"/>
      <c r="F757" s="129"/>
      <c r="G757" s="113"/>
    </row>
    <row r="758" spans="5:7" ht="12">
      <c r="E758" s="129"/>
      <c r="F758" s="129"/>
      <c r="G758" s="113"/>
    </row>
    <row r="759" spans="5:7" ht="12">
      <c r="E759" s="129"/>
      <c r="F759" s="129"/>
      <c r="G759" s="113"/>
    </row>
    <row r="760" spans="5:7" ht="12">
      <c r="E760" s="129"/>
      <c r="F760" s="129"/>
      <c r="G760" s="113"/>
    </row>
    <row r="761" spans="5:7" ht="12">
      <c r="E761" s="129"/>
      <c r="F761" s="129"/>
      <c r="G761" s="113"/>
    </row>
    <row r="762" spans="5:7" ht="12">
      <c r="E762" s="129"/>
      <c r="F762" s="129"/>
      <c r="G762" s="113"/>
    </row>
    <row r="763" spans="5:7" ht="12">
      <c r="E763" s="129"/>
      <c r="F763" s="129"/>
      <c r="G763" s="113"/>
    </row>
    <row r="764" spans="5:7" ht="12">
      <c r="E764" s="129"/>
      <c r="F764" s="129"/>
      <c r="G764" s="113"/>
    </row>
    <row r="765" spans="5:7" ht="12">
      <c r="E765" s="129"/>
      <c r="F765" s="129"/>
      <c r="G765" s="113"/>
    </row>
    <row r="766" spans="5:7" ht="12">
      <c r="E766" s="129"/>
      <c r="F766" s="129"/>
      <c r="G766" s="113"/>
    </row>
    <row r="767" spans="5:7" ht="12">
      <c r="E767" s="129"/>
      <c r="F767" s="129"/>
      <c r="G767" s="113"/>
    </row>
    <row r="768" spans="5:7" ht="12">
      <c r="E768" s="129"/>
      <c r="F768" s="129"/>
      <c r="G768" s="113"/>
    </row>
    <row r="769" spans="5:7" ht="12">
      <c r="E769" s="129"/>
      <c r="F769" s="129"/>
      <c r="G769" s="113"/>
    </row>
    <row r="770" spans="5:7" ht="12">
      <c r="E770" s="129"/>
      <c r="F770" s="129"/>
      <c r="G770" s="113"/>
    </row>
    <row r="771" spans="5:7" ht="12">
      <c r="E771" s="129"/>
      <c r="F771" s="129"/>
      <c r="G771" s="113"/>
    </row>
    <row r="772" spans="5:7" ht="12">
      <c r="E772" s="129"/>
      <c r="F772" s="129"/>
      <c r="G772" s="113"/>
    </row>
    <row r="773" spans="5:7" ht="12">
      <c r="E773" s="129"/>
      <c r="F773" s="129"/>
      <c r="G773" s="113"/>
    </row>
    <row r="774" spans="5:7" ht="12">
      <c r="E774" s="129"/>
      <c r="F774" s="129"/>
      <c r="G774" s="113"/>
    </row>
    <row r="775" spans="5:7" ht="12">
      <c r="E775" s="129"/>
      <c r="F775" s="129"/>
      <c r="G775" s="113"/>
    </row>
    <row r="776" spans="5:7" ht="12">
      <c r="E776" s="129"/>
      <c r="F776" s="129"/>
      <c r="G776" s="113"/>
    </row>
    <row r="777" spans="5:7" ht="12">
      <c r="E777" s="129"/>
      <c r="F777" s="129"/>
      <c r="G777" s="113"/>
    </row>
    <row r="778" spans="5:7" ht="12">
      <c r="E778" s="129"/>
      <c r="F778" s="129"/>
      <c r="G778" s="113"/>
    </row>
    <row r="779" spans="5:7" ht="12">
      <c r="E779" s="129"/>
      <c r="F779" s="129"/>
      <c r="G779" s="113"/>
    </row>
    <row r="780" spans="5:7" ht="12">
      <c r="E780" s="129"/>
      <c r="F780" s="129"/>
      <c r="G780" s="113"/>
    </row>
    <row r="781" spans="5:7" ht="12">
      <c r="E781" s="129"/>
      <c r="F781" s="129"/>
      <c r="G781" s="113"/>
    </row>
    <row r="782" spans="5:7" ht="12">
      <c r="E782" s="129"/>
      <c r="F782" s="129"/>
      <c r="G782" s="113"/>
    </row>
    <row r="783" spans="5:7" ht="12">
      <c r="E783" s="129"/>
      <c r="F783" s="129"/>
      <c r="G783" s="113"/>
    </row>
    <row r="784" spans="5:7" ht="12">
      <c r="E784" s="129"/>
      <c r="F784" s="129"/>
      <c r="G784" s="113"/>
    </row>
    <row r="785" spans="5:7" ht="12">
      <c r="E785" s="129"/>
      <c r="F785" s="129"/>
      <c r="G785" s="113"/>
    </row>
    <row r="786" spans="5:7" ht="12">
      <c r="E786" s="129"/>
      <c r="F786" s="129"/>
      <c r="G786" s="113"/>
    </row>
    <row r="787" spans="5:7" ht="12">
      <c r="E787" s="129"/>
      <c r="F787" s="129"/>
      <c r="G787" s="113"/>
    </row>
    <row r="788" spans="5:7" ht="12">
      <c r="E788" s="129"/>
      <c r="F788" s="129"/>
      <c r="G788" s="113"/>
    </row>
    <row r="789" spans="5:7" ht="12">
      <c r="E789" s="129"/>
      <c r="F789" s="129"/>
      <c r="G789" s="113"/>
    </row>
    <row r="790" spans="5:7" ht="12">
      <c r="E790" s="129"/>
      <c r="F790" s="129"/>
      <c r="G790" s="113"/>
    </row>
    <row r="791" spans="5:7" ht="12">
      <c r="E791" s="129"/>
      <c r="F791" s="129"/>
      <c r="G791" s="113"/>
    </row>
    <row r="792" spans="5:7" ht="12">
      <c r="E792" s="129"/>
      <c r="F792" s="129"/>
      <c r="G792" s="113"/>
    </row>
    <row r="793" spans="5:7" ht="12">
      <c r="E793" s="129"/>
      <c r="F793" s="129"/>
      <c r="G793" s="113"/>
    </row>
    <row r="794" spans="5:7" ht="12">
      <c r="E794" s="129"/>
      <c r="F794" s="129"/>
      <c r="G794" s="113"/>
    </row>
    <row r="795" spans="5:7" ht="12">
      <c r="E795" s="129"/>
      <c r="F795" s="129"/>
      <c r="G795" s="113"/>
    </row>
    <row r="796" spans="5:7" ht="12">
      <c r="E796" s="129"/>
      <c r="F796" s="129"/>
      <c r="G796" s="113"/>
    </row>
    <row r="797" spans="5:7" ht="12">
      <c r="E797" s="129"/>
      <c r="F797" s="129"/>
      <c r="G797" s="113"/>
    </row>
    <row r="798" spans="5:7" ht="12">
      <c r="E798" s="129"/>
      <c r="F798" s="129"/>
      <c r="G798" s="113"/>
    </row>
    <row r="799" spans="5:7" ht="12">
      <c r="E799" s="129"/>
      <c r="F799" s="129"/>
      <c r="G799" s="113"/>
    </row>
    <row r="800" spans="5:7" ht="12">
      <c r="E800" s="129"/>
      <c r="F800" s="129"/>
      <c r="G800" s="113"/>
    </row>
    <row r="801" spans="5:7" ht="12">
      <c r="E801" s="129"/>
      <c r="F801" s="129"/>
      <c r="G801" s="113"/>
    </row>
    <row r="802" spans="5:7" ht="12">
      <c r="E802" s="129"/>
      <c r="F802" s="129"/>
      <c r="G802" s="113"/>
    </row>
    <row r="803" spans="5:7" ht="12">
      <c r="E803" s="129"/>
      <c r="F803" s="129"/>
      <c r="G803" s="113"/>
    </row>
    <row r="804" spans="5:7" ht="12">
      <c r="E804" s="129"/>
      <c r="F804" s="129"/>
      <c r="G804" s="113"/>
    </row>
    <row r="805" spans="5:7" ht="12">
      <c r="E805" s="129"/>
      <c r="F805" s="129"/>
      <c r="G805" s="113"/>
    </row>
    <row r="806" spans="5:7" ht="12">
      <c r="E806" s="129"/>
      <c r="F806" s="129"/>
      <c r="G806" s="113"/>
    </row>
    <row r="807" spans="5:7" ht="12">
      <c r="E807" s="129"/>
      <c r="F807" s="129"/>
      <c r="G807" s="113"/>
    </row>
    <row r="808" spans="5:7" ht="12">
      <c r="E808" s="129"/>
      <c r="F808" s="129"/>
      <c r="G808" s="113"/>
    </row>
    <row r="809" spans="5:7" ht="12">
      <c r="E809" s="129"/>
      <c r="F809" s="129"/>
      <c r="G809" s="113"/>
    </row>
    <row r="810" spans="5:7" ht="12">
      <c r="E810" s="129"/>
      <c r="F810" s="129"/>
      <c r="G810" s="113"/>
    </row>
    <row r="811" spans="5:7" ht="12">
      <c r="E811" s="129"/>
      <c r="F811" s="129"/>
      <c r="G811" s="113"/>
    </row>
    <row r="812" spans="5:7" ht="12">
      <c r="E812" s="129"/>
      <c r="F812" s="129"/>
      <c r="G812" s="113"/>
    </row>
    <row r="813" spans="5:7" ht="12">
      <c r="E813" s="129"/>
      <c r="F813" s="129"/>
      <c r="G813" s="113"/>
    </row>
    <row r="814" spans="5:7" ht="12">
      <c r="E814" s="129"/>
      <c r="F814" s="129"/>
      <c r="G814" s="113"/>
    </row>
    <row r="815" spans="5:7" ht="12">
      <c r="E815" s="129"/>
      <c r="F815" s="129"/>
      <c r="G815" s="113"/>
    </row>
    <row r="816" spans="5:7" ht="12">
      <c r="E816" s="129"/>
      <c r="F816" s="129"/>
      <c r="G816" s="113"/>
    </row>
    <row r="817" spans="5:7" ht="12">
      <c r="E817" s="129"/>
      <c r="F817" s="129"/>
      <c r="G817" s="113"/>
    </row>
    <row r="818" spans="5:7" ht="12">
      <c r="E818" s="129"/>
      <c r="F818" s="129"/>
      <c r="G818" s="113"/>
    </row>
    <row r="819" spans="5:7" ht="12">
      <c r="E819" s="129"/>
      <c r="F819" s="129"/>
      <c r="G819" s="113"/>
    </row>
    <row r="820" spans="5:7" ht="12">
      <c r="E820" s="129"/>
      <c r="F820" s="129"/>
      <c r="G820" s="113"/>
    </row>
    <row r="821" spans="5:7" ht="12">
      <c r="E821" s="129"/>
      <c r="F821" s="129"/>
      <c r="G821" s="113"/>
    </row>
    <row r="822" spans="5:7" ht="12">
      <c r="E822" s="129"/>
      <c r="F822" s="129"/>
      <c r="G822" s="113"/>
    </row>
    <row r="823" spans="5:7" ht="12">
      <c r="E823" s="129"/>
      <c r="F823" s="129"/>
      <c r="G823" s="113"/>
    </row>
    <row r="824" spans="5:7" ht="12">
      <c r="E824" s="129"/>
      <c r="F824" s="129"/>
      <c r="G824" s="113"/>
    </row>
    <row r="825" spans="5:7" ht="12">
      <c r="E825" s="129"/>
      <c r="F825" s="129"/>
      <c r="G825" s="113"/>
    </row>
    <row r="826" spans="5:7" ht="12">
      <c r="E826" s="129"/>
      <c r="F826" s="129"/>
      <c r="G826" s="113"/>
    </row>
    <row r="827" spans="5:7" ht="12">
      <c r="E827" s="129"/>
      <c r="F827" s="129"/>
      <c r="G827" s="113"/>
    </row>
    <row r="828" spans="5:7" ht="12">
      <c r="E828" s="129"/>
      <c r="F828" s="129"/>
      <c r="G828" s="113"/>
    </row>
    <row r="829" spans="5:7" ht="12">
      <c r="E829" s="129"/>
      <c r="F829" s="129"/>
      <c r="G829" s="113"/>
    </row>
    <row r="830" spans="5:7" ht="12">
      <c r="E830" s="129"/>
      <c r="F830" s="129"/>
      <c r="G830" s="113"/>
    </row>
    <row r="831" spans="5:7" ht="12">
      <c r="E831" s="129"/>
      <c r="F831" s="129"/>
      <c r="G831" s="113"/>
    </row>
    <row r="832" spans="5:7" ht="12">
      <c r="E832" s="129"/>
      <c r="F832" s="129"/>
      <c r="G832" s="113"/>
    </row>
    <row r="833" spans="5:7" ht="12">
      <c r="E833" s="129"/>
      <c r="F833" s="129"/>
      <c r="G833" s="113"/>
    </row>
    <row r="834" spans="5:7" ht="12">
      <c r="E834" s="129"/>
      <c r="F834" s="129"/>
      <c r="G834" s="113"/>
    </row>
    <row r="835" spans="5:7" ht="12">
      <c r="E835" s="129"/>
      <c r="F835" s="129"/>
      <c r="G835" s="113"/>
    </row>
    <row r="836" spans="5:7" ht="12">
      <c r="E836" s="129"/>
      <c r="F836" s="129"/>
      <c r="G836" s="113"/>
    </row>
    <row r="837" spans="5:7" ht="12">
      <c r="E837" s="129"/>
      <c r="F837" s="129"/>
      <c r="G837" s="113"/>
    </row>
    <row r="838" spans="5:7" ht="12">
      <c r="E838" s="129"/>
      <c r="F838" s="129"/>
      <c r="G838" s="113"/>
    </row>
    <row r="839" spans="5:7" ht="12">
      <c r="E839" s="129"/>
      <c r="F839" s="129"/>
      <c r="G839" s="113"/>
    </row>
    <row r="840" spans="5:7" ht="12">
      <c r="E840" s="129"/>
      <c r="F840" s="129"/>
      <c r="G840" s="113"/>
    </row>
    <row r="841" spans="5:7" ht="12">
      <c r="E841" s="129"/>
      <c r="F841" s="129"/>
      <c r="G841" s="113"/>
    </row>
    <row r="842" spans="5:7" ht="12">
      <c r="E842" s="129"/>
      <c r="F842" s="129"/>
      <c r="G842" s="113"/>
    </row>
    <row r="843" spans="5:7" ht="12">
      <c r="E843" s="129"/>
      <c r="F843" s="129"/>
      <c r="G843" s="113"/>
    </row>
    <row r="844" spans="5:7" ht="12">
      <c r="E844" s="129"/>
      <c r="F844" s="129"/>
      <c r="G844" s="113"/>
    </row>
    <row r="845" spans="5:7" ht="12">
      <c r="E845" s="129"/>
      <c r="F845" s="129"/>
      <c r="G845" s="113"/>
    </row>
    <row r="846" spans="5:7" ht="12">
      <c r="E846" s="129"/>
      <c r="F846" s="129"/>
      <c r="G846" s="113"/>
    </row>
    <row r="847" spans="5:7" ht="12">
      <c r="E847" s="129"/>
      <c r="F847" s="129"/>
      <c r="G847" s="113"/>
    </row>
    <row r="848" spans="5:7" ht="12">
      <c r="E848" s="129"/>
      <c r="F848" s="129"/>
      <c r="G848" s="113"/>
    </row>
    <row r="849" spans="5:7" ht="12">
      <c r="E849" s="129"/>
      <c r="F849" s="129"/>
      <c r="G849" s="113"/>
    </row>
    <row r="850" spans="5:7" ht="12">
      <c r="E850" s="129"/>
      <c r="F850" s="129"/>
      <c r="G850" s="113"/>
    </row>
    <row r="851" spans="5:7" ht="12">
      <c r="E851" s="129"/>
      <c r="F851" s="129"/>
      <c r="G851" s="113"/>
    </row>
    <row r="852" spans="5:7" ht="12">
      <c r="E852" s="129"/>
      <c r="F852" s="129"/>
      <c r="G852" s="113"/>
    </row>
    <row r="853" spans="5:7" ht="12">
      <c r="E853" s="129"/>
      <c r="F853" s="129"/>
      <c r="G853" s="113"/>
    </row>
    <row r="854" spans="5:7" ht="12">
      <c r="E854" s="129"/>
      <c r="F854" s="129"/>
      <c r="G854" s="113"/>
    </row>
    <row r="855" spans="5:7" ht="12">
      <c r="E855" s="129"/>
      <c r="F855" s="129"/>
      <c r="G855" s="113"/>
    </row>
    <row r="856" spans="5:7" ht="12">
      <c r="E856" s="129"/>
      <c r="F856" s="129"/>
      <c r="G856" s="113"/>
    </row>
    <row r="857" spans="5:7" ht="12">
      <c r="E857" s="129"/>
      <c r="F857" s="129"/>
      <c r="G857" s="113"/>
    </row>
    <row r="858" spans="5:7" ht="12">
      <c r="E858" s="129"/>
      <c r="F858" s="129"/>
      <c r="G858" s="113"/>
    </row>
    <row r="859" spans="5:7" ht="12">
      <c r="E859" s="129"/>
      <c r="F859" s="129"/>
      <c r="G859" s="113"/>
    </row>
    <row r="860" spans="5:7" ht="12">
      <c r="E860" s="129"/>
      <c r="F860" s="129"/>
      <c r="G860" s="113"/>
    </row>
    <row r="861" spans="5:7" ht="12">
      <c r="E861" s="129"/>
      <c r="F861" s="129"/>
      <c r="G861" s="113"/>
    </row>
    <row r="862" spans="5:7" ht="12">
      <c r="E862" s="129"/>
      <c r="F862" s="129"/>
      <c r="G862" s="113"/>
    </row>
    <row r="863" spans="5:7" ht="12">
      <c r="E863" s="129"/>
      <c r="F863" s="129"/>
      <c r="G863" s="113"/>
    </row>
    <row r="864" spans="5:7" ht="12">
      <c r="E864" s="129"/>
      <c r="F864" s="129"/>
      <c r="G864" s="113"/>
    </row>
    <row r="865" spans="5:7" ht="12">
      <c r="E865" s="129"/>
      <c r="F865" s="129"/>
      <c r="G865" s="113"/>
    </row>
    <row r="866" spans="5:7" ht="12">
      <c r="E866" s="129"/>
      <c r="F866" s="129"/>
      <c r="G866" s="113"/>
    </row>
    <row r="867" spans="5:7" ht="12">
      <c r="E867" s="129"/>
      <c r="F867" s="129"/>
      <c r="G867" s="113"/>
    </row>
    <row r="868" spans="5:7" ht="12">
      <c r="E868" s="129"/>
      <c r="F868" s="129"/>
      <c r="G868" s="113"/>
    </row>
    <row r="869" spans="5:7" ht="12">
      <c r="E869" s="129"/>
      <c r="F869" s="129"/>
      <c r="G869" s="113"/>
    </row>
    <row r="870" spans="5:7" ht="12">
      <c r="E870" s="129"/>
      <c r="F870" s="129"/>
      <c r="G870" s="113"/>
    </row>
    <row r="871" spans="5:7" ht="12">
      <c r="E871" s="129"/>
      <c r="F871" s="129"/>
      <c r="G871" s="113"/>
    </row>
    <row r="872" spans="5:7" ht="12">
      <c r="E872" s="129"/>
      <c r="F872" s="129"/>
      <c r="G872" s="113"/>
    </row>
    <row r="873" spans="5:7" ht="12">
      <c r="E873" s="129"/>
      <c r="F873" s="129"/>
      <c r="G873" s="113"/>
    </row>
    <row r="874" spans="5:7" ht="12">
      <c r="E874" s="129"/>
      <c r="F874" s="129"/>
      <c r="G874" s="113"/>
    </row>
    <row r="875" spans="5:7" ht="12">
      <c r="E875" s="129"/>
      <c r="F875" s="129"/>
      <c r="G875" s="113"/>
    </row>
    <row r="876" spans="5:7" ht="12">
      <c r="E876" s="129"/>
      <c r="F876" s="129"/>
      <c r="G876" s="113"/>
    </row>
    <row r="877" spans="5:7" ht="12">
      <c r="E877" s="129"/>
      <c r="F877" s="129"/>
      <c r="G877" s="113"/>
    </row>
    <row r="878" spans="5:7" ht="12">
      <c r="E878" s="129"/>
      <c r="F878" s="129"/>
      <c r="G878" s="113"/>
    </row>
    <row r="879" spans="5:7" ht="12">
      <c r="E879" s="129"/>
      <c r="F879" s="129"/>
      <c r="G879" s="113"/>
    </row>
    <row r="880" spans="5:7" ht="12">
      <c r="E880" s="129"/>
      <c r="F880" s="129"/>
      <c r="G880" s="113"/>
    </row>
    <row r="881" spans="5:7" ht="12">
      <c r="E881" s="129"/>
      <c r="F881" s="129"/>
      <c r="G881" s="113"/>
    </row>
    <row r="882" spans="5:7" ht="12">
      <c r="E882" s="129"/>
      <c r="F882" s="129"/>
      <c r="G882" s="113"/>
    </row>
    <row r="883" spans="5:7" ht="12">
      <c r="E883" s="129"/>
      <c r="F883" s="129"/>
      <c r="G883" s="113"/>
    </row>
    <row r="884" spans="5:7" ht="12">
      <c r="E884" s="129"/>
      <c r="F884" s="129"/>
      <c r="G884" s="113"/>
    </row>
    <row r="885" spans="5:7" ht="12">
      <c r="E885" s="129"/>
      <c r="F885" s="129"/>
      <c r="G885" s="113"/>
    </row>
    <row r="886" spans="5:7" ht="12">
      <c r="E886" s="129"/>
      <c r="F886" s="129"/>
      <c r="G886" s="113"/>
    </row>
    <row r="887" spans="5:7" ht="12">
      <c r="E887" s="129"/>
      <c r="F887" s="129"/>
      <c r="G887" s="113"/>
    </row>
    <row r="888" spans="5:7" ht="12">
      <c r="E888" s="129"/>
      <c r="F888" s="129"/>
      <c r="G888" s="113"/>
    </row>
    <row r="889" spans="5:7" ht="12">
      <c r="E889" s="129"/>
      <c r="F889" s="129"/>
      <c r="G889" s="113"/>
    </row>
    <row r="890" spans="5:7" ht="12">
      <c r="E890" s="129"/>
      <c r="F890" s="129"/>
      <c r="G890" s="113"/>
    </row>
    <row r="891" spans="5:7" ht="12">
      <c r="E891" s="129"/>
      <c r="F891" s="129"/>
      <c r="G891" s="113"/>
    </row>
    <row r="892" spans="5:7" ht="12">
      <c r="E892" s="129"/>
      <c r="F892" s="129"/>
      <c r="G892" s="113"/>
    </row>
    <row r="893" spans="5:7" ht="12">
      <c r="E893" s="129"/>
      <c r="F893" s="129"/>
      <c r="G893" s="113"/>
    </row>
    <row r="894" spans="5:7" ht="12">
      <c r="E894" s="129"/>
      <c r="F894" s="129"/>
      <c r="G894" s="113"/>
    </row>
    <row r="895" spans="5:7" ht="12">
      <c r="E895" s="129"/>
      <c r="F895" s="129"/>
      <c r="G895" s="113"/>
    </row>
    <row r="896" spans="5:7" ht="12">
      <c r="E896" s="129"/>
      <c r="F896" s="129"/>
      <c r="G896" s="113"/>
    </row>
    <row r="897" spans="5:7" ht="12">
      <c r="E897" s="129"/>
      <c r="F897" s="129"/>
      <c r="G897" s="113"/>
    </row>
    <row r="898" spans="5:7" ht="12">
      <c r="E898" s="129"/>
      <c r="F898" s="129"/>
      <c r="G898" s="113"/>
    </row>
    <row r="899" spans="5:7" ht="12">
      <c r="E899" s="129"/>
      <c r="F899" s="129"/>
      <c r="G899" s="113"/>
    </row>
    <row r="900" spans="5:7" ht="12">
      <c r="E900" s="129"/>
      <c r="F900" s="129"/>
      <c r="G900" s="113"/>
    </row>
    <row r="901" spans="5:7" ht="12">
      <c r="E901" s="129"/>
      <c r="F901" s="129"/>
      <c r="G901" s="113"/>
    </row>
    <row r="902" spans="5:7" ht="12">
      <c r="E902" s="129"/>
      <c r="F902" s="129"/>
      <c r="G902" s="113"/>
    </row>
    <row r="903" spans="5:7" ht="12">
      <c r="E903" s="129"/>
      <c r="F903" s="129"/>
      <c r="G903" s="113"/>
    </row>
    <row r="904" spans="5:7" ht="12">
      <c r="E904" s="129"/>
      <c r="F904" s="129"/>
      <c r="G904" s="113"/>
    </row>
    <row r="905" spans="5:7" ht="12">
      <c r="E905" s="129"/>
      <c r="F905" s="129"/>
      <c r="G905" s="113"/>
    </row>
    <row r="906" spans="5:7" ht="12">
      <c r="E906" s="129"/>
      <c r="F906" s="129"/>
      <c r="G906" s="113"/>
    </row>
    <row r="907" spans="5:7" ht="12">
      <c r="E907" s="129"/>
      <c r="F907" s="129"/>
      <c r="G907" s="113"/>
    </row>
    <row r="908" spans="5:7" ht="12">
      <c r="E908" s="129"/>
      <c r="F908" s="129"/>
      <c r="G908" s="113"/>
    </row>
    <row r="909" spans="5:7" ht="12">
      <c r="E909" s="129"/>
      <c r="F909" s="129"/>
      <c r="G909" s="113"/>
    </row>
    <row r="910" spans="5:7" ht="12">
      <c r="E910" s="129"/>
      <c r="F910" s="129"/>
      <c r="G910" s="113"/>
    </row>
    <row r="911" spans="5:7" ht="12">
      <c r="E911" s="129"/>
      <c r="F911" s="129"/>
      <c r="G911" s="113"/>
    </row>
    <row r="912" spans="5:7" ht="12">
      <c r="E912" s="129"/>
      <c r="F912" s="129"/>
      <c r="G912" s="113"/>
    </row>
    <row r="913" spans="5:7" ht="12">
      <c r="E913" s="129"/>
      <c r="F913" s="129"/>
      <c r="G913" s="113"/>
    </row>
    <row r="914" spans="5:7" ht="12">
      <c r="E914" s="129"/>
      <c r="F914" s="129"/>
      <c r="G914" s="113"/>
    </row>
    <row r="915" spans="5:7" ht="12">
      <c r="E915" s="129"/>
      <c r="F915" s="129"/>
      <c r="G915" s="113"/>
    </row>
    <row r="916" spans="5:7" ht="12">
      <c r="E916" s="129"/>
      <c r="F916" s="129"/>
      <c r="G916" s="113"/>
    </row>
    <row r="917" spans="5:7" ht="12">
      <c r="E917" s="129"/>
      <c r="F917" s="129"/>
      <c r="G917" s="113"/>
    </row>
    <row r="918" spans="5:7" ht="12">
      <c r="E918" s="129"/>
      <c r="F918" s="129"/>
      <c r="G918" s="113"/>
    </row>
    <row r="919" spans="5:7" ht="12">
      <c r="E919" s="129"/>
      <c r="F919" s="129"/>
      <c r="G919" s="113"/>
    </row>
    <row r="920" spans="5:7" ht="12">
      <c r="E920" s="129"/>
      <c r="F920" s="129"/>
      <c r="G920" s="113"/>
    </row>
    <row r="921" spans="5:7" ht="12">
      <c r="E921" s="129"/>
      <c r="F921" s="129"/>
      <c r="G921" s="113"/>
    </row>
    <row r="922" spans="5:7" ht="12">
      <c r="E922" s="129"/>
      <c r="F922" s="129"/>
      <c r="G922" s="113"/>
    </row>
    <row r="923" spans="5:7" ht="12">
      <c r="E923" s="129"/>
      <c r="F923" s="129"/>
      <c r="G923" s="113"/>
    </row>
    <row r="924" spans="5:7" ht="12">
      <c r="E924" s="129"/>
      <c r="F924" s="129"/>
      <c r="G924" s="113"/>
    </row>
    <row r="925" spans="5:7" ht="12">
      <c r="E925" s="129"/>
      <c r="F925" s="129"/>
      <c r="G925" s="113"/>
    </row>
    <row r="926" spans="5:7" ht="12">
      <c r="E926" s="129"/>
      <c r="F926" s="129"/>
      <c r="G926" s="113"/>
    </row>
    <row r="927" spans="5:7" ht="12">
      <c r="E927" s="129"/>
      <c r="F927" s="129"/>
      <c r="G927" s="113"/>
    </row>
    <row r="928" spans="5:7" ht="12">
      <c r="E928" s="129"/>
      <c r="F928" s="129"/>
      <c r="G928" s="113"/>
    </row>
    <row r="929" spans="5:7" ht="12">
      <c r="E929" s="129"/>
      <c r="F929" s="129"/>
      <c r="G929" s="113"/>
    </row>
    <row r="930" spans="5:7" ht="12">
      <c r="E930" s="129"/>
      <c r="F930" s="129"/>
      <c r="G930" s="113"/>
    </row>
    <row r="931" spans="5:7" ht="12">
      <c r="E931" s="129"/>
      <c r="F931" s="129"/>
      <c r="G931" s="113"/>
    </row>
    <row r="932" spans="5:7" ht="12">
      <c r="E932" s="129"/>
      <c r="F932" s="129"/>
      <c r="G932" s="113"/>
    </row>
    <row r="933" spans="5:7" ht="12">
      <c r="E933" s="129"/>
      <c r="F933" s="129"/>
      <c r="G933" s="113"/>
    </row>
    <row r="934" spans="5:7" ht="12">
      <c r="E934" s="129"/>
      <c r="F934" s="129"/>
      <c r="G934" s="113"/>
    </row>
    <row r="935" spans="5:7" ht="12">
      <c r="E935" s="129"/>
      <c r="F935" s="129"/>
      <c r="G935" s="113"/>
    </row>
    <row r="936" spans="5:7" ht="12">
      <c r="E936" s="129"/>
      <c r="F936" s="129"/>
      <c r="G936" s="113"/>
    </row>
    <row r="937" spans="5:7" ht="12">
      <c r="E937" s="129"/>
      <c r="F937" s="129"/>
      <c r="G937" s="113"/>
    </row>
    <row r="938" spans="5:7" ht="12">
      <c r="E938" s="129"/>
      <c r="F938" s="129"/>
      <c r="G938" s="113"/>
    </row>
    <row r="939" spans="5:7" ht="12">
      <c r="E939" s="129"/>
      <c r="F939" s="129"/>
      <c r="G939" s="113"/>
    </row>
    <row r="940" spans="5:7" ht="12">
      <c r="E940" s="129"/>
      <c r="F940" s="129"/>
      <c r="G940" s="113"/>
    </row>
    <row r="941" spans="5:7" ht="12">
      <c r="E941" s="129"/>
      <c r="F941" s="129"/>
      <c r="G941" s="113"/>
    </row>
    <row r="942" spans="5:7" ht="12">
      <c r="E942" s="129"/>
      <c r="F942" s="129"/>
      <c r="G942" s="113"/>
    </row>
    <row r="943" spans="5:7" ht="12">
      <c r="E943" s="129"/>
      <c r="F943" s="129"/>
      <c r="G943" s="113"/>
    </row>
    <row r="944" spans="5:7" ht="12">
      <c r="E944" s="129"/>
      <c r="F944" s="129"/>
      <c r="G944" s="113"/>
    </row>
    <row r="945" spans="5:7" ht="12">
      <c r="E945" s="129"/>
      <c r="F945" s="129"/>
      <c r="G945" s="113"/>
    </row>
    <row r="946" spans="5:7" ht="12">
      <c r="E946" s="129"/>
      <c r="F946" s="129"/>
      <c r="G946" s="113"/>
    </row>
    <row r="947" spans="5:7" ht="12">
      <c r="E947" s="129"/>
      <c r="F947" s="129"/>
      <c r="G947" s="113"/>
    </row>
    <row r="948" spans="5:7" ht="12">
      <c r="E948" s="129"/>
      <c r="F948" s="129"/>
      <c r="G948" s="113"/>
    </row>
    <row r="949" spans="5:7" ht="12">
      <c r="E949" s="129"/>
      <c r="F949" s="129"/>
      <c r="G949" s="113"/>
    </row>
    <row r="950" spans="5:7" ht="12">
      <c r="E950" s="129"/>
      <c r="F950" s="129"/>
      <c r="G950" s="113"/>
    </row>
    <row r="951" spans="5:7" ht="12">
      <c r="E951" s="129"/>
      <c r="F951" s="129"/>
      <c r="G951" s="113"/>
    </row>
    <row r="952" spans="5:7" ht="12">
      <c r="E952" s="129"/>
      <c r="F952" s="129"/>
      <c r="G952" s="113"/>
    </row>
    <row r="953" spans="5:7" ht="12">
      <c r="E953" s="129"/>
      <c r="F953" s="129"/>
      <c r="G953" s="113"/>
    </row>
    <row r="954" spans="5:7" ht="12">
      <c r="E954" s="129"/>
      <c r="F954" s="129"/>
      <c r="G954" s="113"/>
    </row>
    <row r="955" spans="5:7" ht="12">
      <c r="E955" s="129"/>
      <c r="F955" s="129"/>
      <c r="G955" s="113"/>
    </row>
    <row r="956" spans="5:7" ht="12">
      <c r="E956" s="129"/>
      <c r="F956" s="129"/>
      <c r="G956" s="113"/>
    </row>
    <row r="957" spans="5:7" ht="12">
      <c r="E957" s="129"/>
      <c r="F957" s="129"/>
      <c r="G957" s="113"/>
    </row>
    <row r="958" spans="5:7" ht="12">
      <c r="E958" s="129"/>
      <c r="F958" s="129"/>
      <c r="G958" s="113"/>
    </row>
    <row r="959" spans="5:7" ht="12">
      <c r="E959" s="129"/>
      <c r="F959" s="129"/>
      <c r="G959" s="113"/>
    </row>
    <row r="960" spans="5:7" ht="12">
      <c r="E960" s="129"/>
      <c r="F960" s="129"/>
      <c r="G960" s="113"/>
    </row>
    <row r="961" spans="5:7" ht="12">
      <c r="E961" s="129"/>
      <c r="F961" s="129"/>
      <c r="G961" s="113"/>
    </row>
    <row r="962" spans="5:7" ht="12">
      <c r="E962" s="129"/>
      <c r="F962" s="129"/>
      <c r="G962" s="113"/>
    </row>
    <row r="963" spans="5:7" ht="12">
      <c r="E963" s="129"/>
      <c r="F963" s="129"/>
      <c r="G963" s="113"/>
    </row>
    <row r="964" spans="5:7" ht="12">
      <c r="E964" s="129"/>
      <c r="F964" s="129"/>
      <c r="G964" s="113"/>
    </row>
    <row r="965" spans="5:7" ht="12">
      <c r="E965" s="129"/>
      <c r="F965" s="129"/>
      <c r="G965" s="113"/>
    </row>
    <row r="966" spans="5:7" ht="12">
      <c r="E966" s="129"/>
      <c r="F966" s="129"/>
      <c r="G966" s="113"/>
    </row>
    <row r="967" spans="5:7" ht="12">
      <c r="E967" s="129"/>
      <c r="F967" s="129"/>
      <c r="G967" s="113"/>
    </row>
    <row r="968" spans="5:7" ht="12">
      <c r="E968" s="129"/>
      <c r="F968" s="129"/>
      <c r="G968" s="113"/>
    </row>
    <row r="969" spans="5:7" ht="12">
      <c r="E969" s="129"/>
      <c r="F969" s="129"/>
      <c r="G969" s="113"/>
    </row>
    <row r="970" spans="5:7" ht="12">
      <c r="E970" s="129"/>
      <c r="F970" s="129"/>
      <c r="G970" s="113"/>
    </row>
    <row r="971" spans="5:7" ht="12">
      <c r="E971" s="129"/>
      <c r="F971" s="129"/>
      <c r="G971" s="113"/>
    </row>
    <row r="972" spans="5:7" ht="12">
      <c r="E972" s="129"/>
      <c r="F972" s="129"/>
      <c r="G972" s="113"/>
    </row>
    <row r="973" spans="5:7" ht="12">
      <c r="E973" s="129"/>
      <c r="F973" s="129"/>
      <c r="G973" s="113"/>
    </row>
    <row r="974" spans="5:7" ht="12">
      <c r="E974" s="129"/>
      <c r="F974" s="129"/>
      <c r="G974" s="113"/>
    </row>
    <row r="975" spans="5:7" ht="12">
      <c r="E975" s="129"/>
      <c r="F975" s="129"/>
      <c r="G975" s="113"/>
    </row>
    <row r="976" spans="5:7" ht="12">
      <c r="E976" s="129"/>
      <c r="F976" s="129"/>
      <c r="G976" s="113"/>
    </row>
    <row r="977" spans="5:7" ht="12">
      <c r="E977" s="129"/>
      <c r="F977" s="129"/>
      <c r="G977" s="113"/>
    </row>
    <row r="978" spans="5:7" ht="12">
      <c r="E978" s="129"/>
      <c r="F978" s="129"/>
      <c r="G978" s="113"/>
    </row>
    <row r="979" spans="5:7" ht="12">
      <c r="E979" s="129"/>
      <c r="F979" s="129"/>
      <c r="G979" s="113"/>
    </row>
    <row r="980" spans="5:7" ht="12">
      <c r="E980" s="129"/>
      <c r="F980" s="129"/>
      <c r="G980" s="113"/>
    </row>
    <row r="981" spans="5:7" ht="12">
      <c r="E981" s="129"/>
      <c r="F981" s="129"/>
      <c r="G981" s="113"/>
    </row>
    <row r="982" spans="5:7" ht="12">
      <c r="E982" s="129"/>
      <c r="F982" s="129"/>
      <c r="G982" s="113"/>
    </row>
    <row r="983" spans="5:7" ht="12">
      <c r="E983" s="129"/>
      <c r="F983" s="129"/>
      <c r="G983" s="113"/>
    </row>
    <row r="984" spans="5:7" ht="12">
      <c r="E984" s="129"/>
      <c r="F984" s="129"/>
      <c r="G984" s="113"/>
    </row>
    <row r="985" spans="5:7" ht="12">
      <c r="E985" s="129"/>
      <c r="F985" s="129"/>
      <c r="G985" s="113"/>
    </row>
    <row r="986" spans="5:7" ht="12">
      <c r="E986" s="129"/>
      <c r="F986" s="129"/>
      <c r="G986" s="113"/>
    </row>
    <row r="987" spans="5:7" ht="12">
      <c r="E987" s="129"/>
      <c r="F987" s="129"/>
      <c r="G987" s="113"/>
    </row>
    <row r="988" spans="5:7" ht="12">
      <c r="E988" s="129"/>
      <c r="F988" s="129"/>
      <c r="G988" s="113"/>
    </row>
    <row r="989" spans="5:7" ht="12">
      <c r="E989" s="129"/>
      <c r="F989" s="129"/>
      <c r="G989" s="113"/>
    </row>
    <row r="990" spans="5:7" ht="12">
      <c r="E990" s="129"/>
      <c r="F990" s="129"/>
      <c r="G990" s="113"/>
    </row>
    <row r="991" spans="5:7" ht="12">
      <c r="E991" s="129"/>
      <c r="F991" s="129"/>
      <c r="G991" s="113"/>
    </row>
    <row r="992" spans="5:7" ht="12">
      <c r="E992" s="129"/>
      <c r="F992" s="129"/>
      <c r="G992" s="113"/>
    </row>
    <row r="993" spans="5:7" ht="12">
      <c r="E993" s="129"/>
      <c r="F993" s="129"/>
      <c r="G993" s="113"/>
    </row>
    <row r="994" spans="5:7" ht="12">
      <c r="E994" s="129"/>
      <c r="F994" s="129"/>
      <c r="G994" s="113"/>
    </row>
    <row r="995" spans="5:7" ht="12">
      <c r="E995" s="129"/>
      <c r="F995" s="129"/>
      <c r="G995" s="113"/>
    </row>
    <row r="996" spans="5:7" ht="12">
      <c r="E996" s="129"/>
      <c r="F996" s="129"/>
      <c r="G996" s="113"/>
    </row>
    <row r="997" spans="5:7" ht="12">
      <c r="E997" s="129"/>
      <c r="F997" s="129"/>
      <c r="G997" s="113"/>
    </row>
    <row r="998" spans="5:7" ht="12">
      <c r="E998" s="129"/>
      <c r="F998" s="129"/>
      <c r="G998" s="113"/>
    </row>
    <row r="999" spans="5:7" ht="12">
      <c r="E999" s="129"/>
      <c r="F999" s="129"/>
      <c r="G999" s="113"/>
    </row>
    <row r="1000" spans="5:7" ht="12">
      <c r="E1000" s="129"/>
      <c r="F1000" s="129"/>
      <c r="G1000" s="113"/>
    </row>
    <row r="1001" spans="5:7" ht="12">
      <c r="E1001" s="129"/>
      <c r="F1001" s="129"/>
      <c r="G1001" s="113"/>
    </row>
    <row r="1002" spans="5:7" ht="12">
      <c r="E1002" s="129"/>
      <c r="F1002" s="129"/>
      <c r="G1002" s="113"/>
    </row>
    <row r="1003" spans="5:7" ht="12">
      <c r="E1003" s="129"/>
      <c r="F1003" s="129"/>
      <c r="G1003" s="113"/>
    </row>
    <row r="1004" spans="5:7" ht="12">
      <c r="E1004" s="129"/>
      <c r="F1004" s="129"/>
      <c r="G1004" s="113"/>
    </row>
    <row r="1005" spans="5:7" ht="12">
      <c r="E1005" s="129"/>
      <c r="F1005" s="129"/>
      <c r="G1005" s="113"/>
    </row>
    <row r="1006" spans="5:7" ht="12">
      <c r="E1006" s="129"/>
      <c r="F1006" s="129"/>
      <c r="G1006" s="113"/>
    </row>
    <row r="1007" spans="5:7" ht="12">
      <c r="E1007" s="129"/>
      <c r="F1007" s="129"/>
      <c r="G1007" s="113"/>
    </row>
    <row r="1008" spans="5:7" ht="12">
      <c r="E1008" s="129"/>
      <c r="F1008" s="129"/>
      <c r="G1008" s="113"/>
    </row>
    <row r="1009" spans="5:7" ht="12">
      <c r="E1009" s="129"/>
      <c r="F1009" s="129"/>
      <c r="G1009" s="113"/>
    </row>
    <row r="1010" spans="5:7" ht="12">
      <c r="E1010" s="129"/>
      <c r="F1010" s="129"/>
      <c r="G1010" s="113"/>
    </row>
    <row r="1011" spans="5:7" ht="12">
      <c r="E1011" s="129"/>
      <c r="F1011" s="129"/>
      <c r="G1011" s="113"/>
    </row>
    <row r="1012" spans="5:7" ht="12">
      <c r="E1012" s="129"/>
      <c r="F1012" s="129"/>
      <c r="G1012" s="113"/>
    </row>
    <row r="1013" spans="5:7" ht="12">
      <c r="E1013" s="129"/>
      <c r="F1013" s="129"/>
      <c r="G1013" s="113"/>
    </row>
    <row r="1014" spans="5:7" ht="12">
      <c r="E1014" s="129"/>
      <c r="F1014" s="129"/>
      <c r="G1014" s="113"/>
    </row>
    <row r="1015" spans="5:7" ht="12">
      <c r="E1015" s="129"/>
      <c r="F1015" s="129"/>
      <c r="G1015" s="113"/>
    </row>
    <row r="1016" spans="5:7" ht="12">
      <c r="E1016" s="129"/>
      <c r="F1016" s="129"/>
      <c r="G1016" s="113"/>
    </row>
    <row r="1017" spans="5:7" ht="12">
      <c r="E1017" s="129"/>
      <c r="F1017" s="129"/>
      <c r="G1017" s="113"/>
    </row>
    <row r="1018" spans="5:7" ht="12">
      <c r="E1018" s="129"/>
      <c r="F1018" s="129"/>
      <c r="G1018" s="113"/>
    </row>
    <row r="1019" spans="5:7" ht="12">
      <c r="E1019" s="129"/>
      <c r="F1019" s="129"/>
      <c r="G1019" s="113"/>
    </row>
    <row r="1020" spans="5:7" ht="12">
      <c r="E1020" s="129"/>
      <c r="F1020" s="129"/>
      <c r="G1020" s="113"/>
    </row>
    <row r="1021" spans="5:7" ht="12">
      <c r="E1021" s="129"/>
      <c r="F1021" s="129"/>
      <c r="G1021" s="113"/>
    </row>
    <row r="1022" spans="5:7" ht="12">
      <c r="E1022" s="129"/>
      <c r="F1022" s="129"/>
      <c r="G1022" s="113"/>
    </row>
    <row r="1023" spans="5:7" ht="12">
      <c r="E1023" s="129"/>
      <c r="F1023" s="129"/>
      <c r="G1023" s="113"/>
    </row>
    <row r="1024" spans="5:7" ht="12">
      <c r="E1024" s="129"/>
      <c r="F1024" s="129"/>
      <c r="G1024" s="113"/>
    </row>
    <row r="1025" spans="5:7" ht="12">
      <c r="E1025" s="129"/>
      <c r="F1025" s="129"/>
      <c r="G1025" s="113"/>
    </row>
    <row r="1026" spans="5:7" ht="12">
      <c r="E1026" s="129"/>
      <c r="F1026" s="129"/>
      <c r="G1026" s="113"/>
    </row>
    <row r="1027" spans="5:7" ht="12">
      <c r="E1027" s="129"/>
      <c r="F1027" s="129"/>
      <c r="G1027" s="113"/>
    </row>
    <row r="1028" spans="5:7" ht="12">
      <c r="E1028" s="129"/>
      <c r="F1028" s="129"/>
      <c r="G1028" s="113"/>
    </row>
    <row r="1029" spans="5:7" ht="12">
      <c r="E1029" s="129"/>
      <c r="F1029" s="129"/>
      <c r="G1029" s="113"/>
    </row>
    <row r="1030" spans="5:7" ht="12">
      <c r="E1030" s="129"/>
      <c r="F1030" s="129"/>
      <c r="G1030" s="113"/>
    </row>
    <row r="1031" spans="5:7" ht="12">
      <c r="E1031" s="129"/>
      <c r="F1031" s="129"/>
      <c r="G1031" s="113"/>
    </row>
    <row r="1032" spans="5:7" ht="12">
      <c r="E1032" s="129"/>
      <c r="F1032" s="129"/>
      <c r="G1032" s="113"/>
    </row>
    <row r="1033" spans="5:7" ht="12">
      <c r="E1033" s="129"/>
      <c r="F1033" s="129"/>
      <c r="G1033" s="113"/>
    </row>
    <row r="1034" spans="5:7" ht="12">
      <c r="E1034" s="129"/>
      <c r="F1034" s="129"/>
      <c r="G1034" s="113"/>
    </row>
    <row r="1035" spans="5:7" ht="12">
      <c r="E1035" s="129"/>
      <c r="F1035" s="129"/>
      <c r="G1035" s="113"/>
    </row>
    <row r="1036" spans="5:7" ht="12">
      <c r="E1036" s="129"/>
      <c r="F1036" s="129"/>
      <c r="G1036" s="113"/>
    </row>
    <row r="1037" spans="5:7" ht="12">
      <c r="E1037" s="129"/>
      <c r="F1037" s="129"/>
      <c r="G1037" s="113"/>
    </row>
    <row r="1038" spans="5:7" ht="12">
      <c r="E1038" s="129"/>
      <c r="F1038" s="129"/>
      <c r="G1038" s="113"/>
    </row>
    <row r="1039" spans="5:7" ht="12">
      <c r="E1039" s="129"/>
      <c r="F1039" s="129"/>
      <c r="G1039" s="113"/>
    </row>
    <row r="1040" spans="5:7" ht="12">
      <c r="E1040" s="129"/>
      <c r="F1040" s="129"/>
      <c r="G1040" s="113"/>
    </row>
    <row r="1041" spans="5:7" ht="12">
      <c r="E1041" s="129"/>
      <c r="F1041" s="129"/>
      <c r="G1041" s="113"/>
    </row>
    <row r="1042" spans="5:7" ht="12">
      <c r="E1042" s="129"/>
      <c r="F1042" s="129"/>
      <c r="G1042" s="113"/>
    </row>
    <row r="1043" spans="5:7" ht="12">
      <c r="E1043" s="129"/>
      <c r="F1043" s="129"/>
      <c r="G1043" s="113"/>
    </row>
    <row r="1044" spans="5:7" ht="12">
      <c r="E1044" s="129"/>
      <c r="F1044" s="129"/>
      <c r="G1044" s="113"/>
    </row>
    <row r="1045" spans="5:7" ht="12">
      <c r="E1045" s="129"/>
      <c r="F1045" s="129"/>
      <c r="G1045" s="113"/>
    </row>
    <row r="1046" spans="5:7" ht="12">
      <c r="E1046" s="129"/>
      <c r="F1046" s="129"/>
      <c r="G1046" s="113"/>
    </row>
    <row r="1047" spans="5:7" ht="12">
      <c r="E1047" s="129"/>
      <c r="F1047" s="129"/>
      <c r="G1047" s="113"/>
    </row>
    <row r="1048" spans="5:7" ht="12">
      <c r="E1048" s="129"/>
      <c r="F1048" s="129"/>
      <c r="G1048" s="113"/>
    </row>
    <row r="1049" spans="5:7" ht="12">
      <c r="E1049" s="129"/>
      <c r="F1049" s="129"/>
      <c r="G1049" s="113"/>
    </row>
    <row r="1050" spans="5:7" ht="12">
      <c r="E1050" s="129"/>
      <c r="F1050" s="129"/>
      <c r="G1050" s="113"/>
    </row>
    <row r="1051" spans="5:7" ht="12">
      <c r="E1051" s="129"/>
      <c r="F1051" s="129"/>
      <c r="G1051" s="113"/>
    </row>
    <row r="1052" spans="5:7" ht="12">
      <c r="E1052" s="129"/>
      <c r="F1052" s="129"/>
      <c r="G1052" s="113"/>
    </row>
    <row r="1053" spans="5:7" ht="12">
      <c r="E1053" s="129"/>
      <c r="F1053" s="129"/>
      <c r="G1053" s="113"/>
    </row>
    <row r="1054" spans="5:7" ht="12">
      <c r="E1054" s="129"/>
      <c r="F1054" s="129"/>
      <c r="G1054" s="113"/>
    </row>
    <row r="1055" spans="5:7" ht="12">
      <c r="E1055" s="129"/>
      <c r="F1055" s="129"/>
      <c r="G1055" s="113"/>
    </row>
    <row r="1056" spans="5:7" ht="12">
      <c r="E1056" s="129"/>
      <c r="F1056" s="129"/>
      <c r="G1056" s="113"/>
    </row>
    <row r="1057" spans="5:7" ht="12">
      <c r="E1057" s="129"/>
      <c r="F1057" s="129"/>
      <c r="G1057" s="113"/>
    </row>
    <row r="1058" spans="5:7" ht="12">
      <c r="E1058" s="129"/>
      <c r="F1058" s="129"/>
      <c r="G1058" s="113"/>
    </row>
    <row r="1059" spans="5:7" ht="12">
      <c r="E1059" s="129"/>
      <c r="F1059" s="129"/>
      <c r="G1059" s="113"/>
    </row>
    <row r="1060" spans="5:7" ht="12">
      <c r="E1060" s="129"/>
      <c r="F1060" s="129"/>
      <c r="G1060" s="113"/>
    </row>
    <row r="1061" spans="5:7" ht="12">
      <c r="E1061" s="129"/>
      <c r="F1061" s="129"/>
      <c r="G1061" s="113"/>
    </row>
    <row r="1062" spans="5:7" ht="12">
      <c r="E1062" s="129"/>
      <c r="F1062" s="129"/>
      <c r="G1062" s="113"/>
    </row>
    <row r="1063" spans="5:7" ht="12">
      <c r="E1063" s="129"/>
      <c r="F1063" s="129"/>
      <c r="G1063" s="113"/>
    </row>
    <row r="1064" spans="5:7" ht="12">
      <c r="E1064" s="129"/>
      <c r="F1064" s="129"/>
      <c r="G1064" s="11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9"/>
  <sheetViews>
    <sheetView tabSelected="1"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A18" sqref="A14:XFD18"/>
    </sheetView>
  </sheetViews>
  <sheetFormatPr baseColWidth="10" defaultColWidth="14.5" defaultRowHeight="15.75" customHeight="1" x14ac:dyDescent="0"/>
  <cols>
    <col min="1" max="1" width="21.83203125" style="138" customWidth="1"/>
    <col min="2" max="2" width="23.1640625" style="138" customWidth="1"/>
    <col min="3" max="4" width="11.5" style="138" customWidth="1"/>
    <col min="5" max="16384" width="14.5" style="138"/>
  </cols>
  <sheetData>
    <row r="1" spans="1:4" ht="76.5" customHeight="1">
      <c r="A1" s="136" t="s">
        <v>4</v>
      </c>
      <c r="B1" s="136" t="s">
        <v>5</v>
      </c>
      <c r="C1" s="137" t="s">
        <v>38</v>
      </c>
      <c r="D1" s="137" t="s">
        <v>39</v>
      </c>
    </row>
    <row r="2" spans="1:4" s="147" customFormat="1" ht="15">
      <c r="A2" s="143" t="s">
        <v>49</v>
      </c>
      <c r="B2" s="144">
        <v>75000</v>
      </c>
      <c r="C2" s="145">
        <v>1</v>
      </c>
      <c r="D2" s="146" t="s">
        <v>58</v>
      </c>
    </row>
    <row r="3" spans="1:4" s="147" customFormat="1" ht="15">
      <c r="A3" s="143" t="s">
        <v>16</v>
      </c>
      <c r="B3" s="144">
        <v>17500</v>
      </c>
      <c r="C3" s="145">
        <v>2</v>
      </c>
      <c r="D3" s="146" t="s">
        <v>87</v>
      </c>
    </row>
    <row r="4" spans="1:4" s="147" customFormat="1" ht="15">
      <c r="A4" s="143" t="s">
        <v>17</v>
      </c>
      <c r="B4" s="144">
        <v>13000</v>
      </c>
      <c r="C4" s="145">
        <v>3</v>
      </c>
      <c r="D4" s="146" t="s">
        <v>107</v>
      </c>
    </row>
    <row r="5" spans="1:4" s="147" customFormat="1" ht="15">
      <c r="A5" s="148" t="s">
        <v>44</v>
      </c>
      <c r="B5" s="149">
        <v>12000</v>
      </c>
      <c r="C5" s="145">
        <v>4</v>
      </c>
      <c r="D5" s="146" t="s">
        <v>124</v>
      </c>
    </row>
    <row r="6" spans="1:4" s="147" customFormat="1" ht="15">
      <c r="A6" s="143" t="s">
        <v>45</v>
      </c>
      <c r="B6" s="144">
        <v>10000</v>
      </c>
      <c r="C6" s="145">
        <v>5</v>
      </c>
      <c r="D6" s="146" t="s">
        <v>136</v>
      </c>
    </row>
    <row r="7" spans="1:4" s="147" customFormat="1" ht="15">
      <c r="A7" s="150" t="s">
        <v>21</v>
      </c>
      <c r="B7" s="151">
        <v>10000</v>
      </c>
      <c r="C7" s="145">
        <v>6</v>
      </c>
      <c r="D7" s="146" t="s">
        <v>149</v>
      </c>
    </row>
    <row r="8" spans="1:4" s="147" customFormat="1" ht="15">
      <c r="A8" s="143" t="s">
        <v>31</v>
      </c>
      <c r="B8" s="144">
        <v>5000</v>
      </c>
      <c r="C8" s="145">
        <v>7</v>
      </c>
      <c r="D8" s="146" t="s">
        <v>155</v>
      </c>
    </row>
    <row r="9" spans="1:4" s="147" customFormat="1" ht="15">
      <c r="A9" s="143" t="s">
        <v>157</v>
      </c>
      <c r="B9" s="144">
        <v>5000</v>
      </c>
      <c r="C9" s="145">
        <v>8</v>
      </c>
      <c r="D9" s="152" t="s">
        <v>158</v>
      </c>
    </row>
    <row r="10" spans="1:4" s="147" customFormat="1" ht="15">
      <c r="A10" s="143" t="s">
        <v>19</v>
      </c>
      <c r="B10" s="144">
        <v>5000</v>
      </c>
      <c r="C10" s="145">
        <v>9</v>
      </c>
      <c r="D10" s="146" t="s">
        <v>169</v>
      </c>
    </row>
    <row r="11" spans="1:4" s="147" customFormat="1" ht="15">
      <c r="A11" s="153" t="s">
        <v>183</v>
      </c>
      <c r="B11" s="154">
        <v>5000</v>
      </c>
      <c r="C11" s="145">
        <v>10</v>
      </c>
      <c r="D11" s="146" t="s">
        <v>189</v>
      </c>
    </row>
    <row r="12" spans="1:4" s="147" customFormat="1" ht="15">
      <c r="A12" s="143" t="s">
        <v>24</v>
      </c>
      <c r="B12" s="154">
        <v>5000</v>
      </c>
      <c r="C12" s="145">
        <v>11</v>
      </c>
      <c r="D12" s="146" t="s">
        <v>210</v>
      </c>
    </row>
    <row r="13" spans="1:4" s="147" customFormat="1" ht="15">
      <c r="A13" s="143" t="s">
        <v>218</v>
      </c>
      <c r="B13" s="154">
        <v>0</v>
      </c>
      <c r="C13" s="145">
        <v>12</v>
      </c>
      <c r="D13" s="146" t="s">
        <v>220</v>
      </c>
    </row>
    <row r="14" spans="1:4" s="147" customFormat="1" ht="15">
      <c r="A14" s="143" t="s">
        <v>194</v>
      </c>
      <c r="B14" s="144">
        <v>4000</v>
      </c>
      <c r="C14" s="145">
        <v>13</v>
      </c>
      <c r="D14" s="146" t="s">
        <v>240</v>
      </c>
    </row>
    <row r="15" spans="1:4" s="147" customFormat="1" ht="15">
      <c r="A15" s="143" t="s">
        <v>81</v>
      </c>
      <c r="B15" s="144">
        <v>2500</v>
      </c>
      <c r="C15" s="145">
        <v>14</v>
      </c>
      <c r="D15" s="146" t="s">
        <v>274</v>
      </c>
    </row>
    <row r="16" spans="1:4" s="147" customFormat="1" ht="15">
      <c r="A16" s="143" t="s">
        <v>215</v>
      </c>
      <c r="B16" s="144">
        <v>2500</v>
      </c>
      <c r="C16" s="145">
        <v>15</v>
      </c>
      <c r="D16" s="146" t="s">
        <v>278</v>
      </c>
    </row>
    <row r="17" spans="1:4" s="147" customFormat="1" ht="15">
      <c r="A17" s="143" t="s">
        <v>244</v>
      </c>
      <c r="B17" s="144">
        <v>1700</v>
      </c>
      <c r="C17" s="145">
        <v>16</v>
      </c>
      <c r="D17" s="146" t="s">
        <v>287</v>
      </c>
    </row>
    <row r="18" spans="1:4" s="147" customFormat="1" ht="15">
      <c r="A18" s="143" t="s">
        <v>248</v>
      </c>
      <c r="B18" s="144">
        <v>1500</v>
      </c>
      <c r="C18" s="145">
        <v>17</v>
      </c>
      <c r="D18" s="146" t="s">
        <v>297</v>
      </c>
    </row>
    <row r="19" spans="1:4" ht="15">
      <c r="A19" s="139" t="s">
        <v>262</v>
      </c>
      <c r="B19" s="140">
        <v>1500</v>
      </c>
      <c r="C19" s="137">
        <v>18</v>
      </c>
      <c r="D19" s="141" t="s">
        <v>309</v>
      </c>
    </row>
    <row r="20" spans="1:4" ht="15">
      <c r="A20" s="139" t="s">
        <v>272</v>
      </c>
      <c r="B20" s="140">
        <v>1500</v>
      </c>
      <c r="C20" s="137">
        <v>19</v>
      </c>
      <c r="D20" s="141" t="s">
        <v>311</v>
      </c>
    </row>
    <row r="21" spans="1:4" ht="15">
      <c r="A21" s="139" t="s">
        <v>280</v>
      </c>
      <c r="B21" s="140">
        <v>1500</v>
      </c>
      <c r="C21" s="137">
        <v>20</v>
      </c>
      <c r="D21" s="141" t="s">
        <v>344</v>
      </c>
    </row>
    <row r="22" spans="1:4" ht="15">
      <c r="A22" s="139" t="s">
        <v>114</v>
      </c>
      <c r="B22" s="140">
        <v>1500</v>
      </c>
      <c r="C22" s="137">
        <v>21</v>
      </c>
      <c r="D22" s="141" t="s">
        <v>350</v>
      </c>
    </row>
    <row r="23" spans="1:4" ht="15">
      <c r="A23" s="139" t="s">
        <v>288</v>
      </c>
      <c r="B23" s="140">
        <v>1400</v>
      </c>
      <c r="C23" s="137">
        <v>22</v>
      </c>
      <c r="D23" s="141" t="s">
        <v>351</v>
      </c>
    </row>
    <row r="24" spans="1:4" ht="15">
      <c r="A24" s="139" t="s">
        <v>53</v>
      </c>
      <c r="B24" s="140">
        <v>1300</v>
      </c>
      <c r="C24" s="137">
        <v>23</v>
      </c>
      <c r="D24" s="141" t="s">
        <v>354</v>
      </c>
    </row>
    <row r="25" spans="1:4" ht="15">
      <c r="A25" s="139" t="s">
        <v>116</v>
      </c>
      <c r="B25" s="140">
        <v>1300</v>
      </c>
      <c r="C25" s="137">
        <v>24</v>
      </c>
      <c r="D25" s="141" t="s">
        <v>362</v>
      </c>
    </row>
    <row r="26" spans="1:4" ht="15">
      <c r="A26" s="139" t="s">
        <v>315</v>
      </c>
      <c r="B26" s="140">
        <v>1300</v>
      </c>
      <c r="C26" s="137">
        <v>25</v>
      </c>
      <c r="D26" s="141" t="s">
        <v>385</v>
      </c>
    </row>
    <row r="27" spans="1:4" ht="15">
      <c r="A27" s="139" t="s">
        <v>317</v>
      </c>
      <c r="B27" s="140">
        <v>1300</v>
      </c>
      <c r="C27" s="137">
        <v>26</v>
      </c>
      <c r="D27" s="141" t="s">
        <v>391</v>
      </c>
    </row>
    <row r="28" spans="1:4" ht="15">
      <c r="A28" s="139" t="s">
        <v>318</v>
      </c>
      <c r="B28" s="140">
        <v>1300</v>
      </c>
      <c r="C28" s="137">
        <v>27</v>
      </c>
      <c r="D28" s="141" t="s">
        <v>396</v>
      </c>
    </row>
    <row r="29" spans="1:4" ht="15">
      <c r="A29" s="139" t="s">
        <v>321</v>
      </c>
      <c r="B29" s="140">
        <v>1000</v>
      </c>
      <c r="C29" s="137">
        <v>28</v>
      </c>
      <c r="D29" s="141" t="s">
        <v>398</v>
      </c>
    </row>
    <row r="30" spans="1:4" ht="15">
      <c r="A30" s="139" t="s">
        <v>20</v>
      </c>
      <c r="B30" s="140">
        <v>1000</v>
      </c>
      <c r="C30" s="137">
        <v>29</v>
      </c>
      <c r="D30" s="141" t="s">
        <v>404</v>
      </c>
    </row>
    <row r="31" spans="1:4" ht="15">
      <c r="A31" s="139" t="s">
        <v>51</v>
      </c>
      <c r="B31" s="140">
        <v>1000</v>
      </c>
      <c r="C31" s="137">
        <v>30</v>
      </c>
      <c r="D31" s="141" t="s">
        <v>407</v>
      </c>
    </row>
    <row r="32" spans="1:4" ht="15">
      <c r="A32" s="139" t="s">
        <v>336</v>
      </c>
      <c r="B32" s="140">
        <v>1000</v>
      </c>
      <c r="C32" s="137">
        <v>31</v>
      </c>
      <c r="D32" s="141" t="s">
        <v>413</v>
      </c>
    </row>
    <row r="33" spans="1:4" ht="15">
      <c r="A33" s="139" t="s">
        <v>348</v>
      </c>
      <c r="B33" s="140">
        <v>1000</v>
      </c>
      <c r="C33" s="137">
        <v>32</v>
      </c>
      <c r="D33" s="141" t="s">
        <v>426</v>
      </c>
    </row>
    <row r="34" spans="1:4" ht="15">
      <c r="A34" s="139" t="s">
        <v>376</v>
      </c>
      <c r="B34" s="140">
        <v>500</v>
      </c>
      <c r="C34" s="137">
        <v>33</v>
      </c>
      <c r="D34" s="141" t="s">
        <v>428</v>
      </c>
    </row>
    <row r="35" spans="1:4" ht="15">
      <c r="A35" s="139" t="s">
        <v>382</v>
      </c>
      <c r="B35" s="140">
        <v>500</v>
      </c>
      <c r="C35" s="137">
        <v>34</v>
      </c>
      <c r="D35" s="141" t="s">
        <v>435</v>
      </c>
    </row>
    <row r="36" spans="1:4" ht="15">
      <c r="A36" s="139" t="s">
        <v>418</v>
      </c>
      <c r="B36" s="140">
        <v>500</v>
      </c>
      <c r="C36" s="137">
        <v>35</v>
      </c>
      <c r="D36" s="141" t="s">
        <v>469</v>
      </c>
    </row>
    <row r="37" spans="1:4" ht="15">
      <c r="A37" s="139" t="s">
        <v>408</v>
      </c>
      <c r="B37" s="140">
        <v>500</v>
      </c>
      <c r="C37" s="137">
        <v>36</v>
      </c>
      <c r="D37" s="141" t="s">
        <v>470</v>
      </c>
    </row>
    <row r="38" spans="1:4" ht="15">
      <c r="A38" s="139" t="s">
        <v>409</v>
      </c>
      <c r="B38" s="140">
        <v>500</v>
      </c>
      <c r="C38" s="137">
        <v>37</v>
      </c>
      <c r="D38" s="141" t="s">
        <v>474</v>
      </c>
    </row>
    <row r="39" spans="1:4" ht="15">
      <c r="A39" s="142"/>
      <c r="B39" s="142"/>
      <c r="C39" s="142"/>
      <c r="D39" s="142"/>
    </row>
    <row r="40" spans="1:4" ht="15">
      <c r="A40" s="142"/>
      <c r="B40" s="142"/>
      <c r="C40" s="142"/>
      <c r="D40" s="142"/>
    </row>
    <row r="41" spans="1:4" ht="15">
      <c r="A41" s="142"/>
      <c r="B41" s="142"/>
      <c r="C41" s="142"/>
      <c r="D41" s="142"/>
    </row>
    <row r="42" spans="1:4" ht="15">
      <c r="A42" s="142"/>
      <c r="B42" s="142"/>
      <c r="C42" s="142"/>
      <c r="D42" s="142"/>
    </row>
    <row r="43" spans="1:4" ht="15">
      <c r="A43" s="142"/>
      <c r="B43" s="142"/>
      <c r="C43" s="142"/>
      <c r="D43" s="142"/>
    </row>
    <row r="44" spans="1:4" ht="15">
      <c r="A44" s="142"/>
      <c r="B44" s="142"/>
      <c r="C44" s="142"/>
      <c r="D44" s="142"/>
    </row>
    <row r="45" spans="1:4" ht="15">
      <c r="A45" s="142"/>
      <c r="B45" s="142"/>
      <c r="C45" s="142"/>
      <c r="D45" s="142"/>
    </row>
    <row r="46" spans="1:4" ht="15">
      <c r="A46" s="142"/>
      <c r="B46" s="142"/>
      <c r="C46" s="142"/>
      <c r="D46" s="142"/>
    </row>
    <row r="47" spans="1:4" ht="15">
      <c r="A47" s="142"/>
      <c r="B47" s="142"/>
      <c r="C47" s="142"/>
      <c r="D47" s="142"/>
    </row>
    <row r="48" spans="1:4" ht="15">
      <c r="A48" s="142"/>
      <c r="B48" s="142"/>
      <c r="C48" s="142"/>
      <c r="D48" s="142"/>
    </row>
    <row r="49" spans="1:4" ht="15">
      <c r="A49" s="142"/>
      <c r="B49" s="142"/>
      <c r="C49" s="142"/>
      <c r="D49" s="142"/>
    </row>
    <row r="50" spans="1:4" ht="15">
      <c r="A50" s="142"/>
      <c r="B50" s="142"/>
      <c r="C50" s="142"/>
      <c r="D50" s="142"/>
    </row>
    <row r="51" spans="1:4" ht="15">
      <c r="A51" s="142"/>
      <c r="B51" s="142"/>
      <c r="C51" s="142"/>
      <c r="D51" s="142"/>
    </row>
    <row r="52" spans="1:4" ht="15">
      <c r="A52" s="142"/>
      <c r="B52" s="142"/>
      <c r="C52" s="142"/>
      <c r="D52" s="142"/>
    </row>
    <row r="53" spans="1:4" ht="15">
      <c r="A53" s="142"/>
      <c r="B53" s="142"/>
      <c r="C53" s="142"/>
      <c r="D53" s="142"/>
    </row>
    <row r="54" spans="1:4" ht="15">
      <c r="A54" s="142"/>
      <c r="B54" s="142"/>
      <c r="C54" s="142"/>
      <c r="D54" s="142"/>
    </row>
    <row r="55" spans="1:4" ht="15">
      <c r="A55" s="142"/>
      <c r="B55" s="142"/>
      <c r="C55" s="142"/>
      <c r="D55" s="142"/>
    </row>
    <row r="56" spans="1:4" ht="15">
      <c r="A56" s="142"/>
      <c r="B56" s="142"/>
      <c r="C56" s="142"/>
      <c r="D56" s="142"/>
    </row>
    <row r="57" spans="1:4" ht="15">
      <c r="A57" s="142"/>
      <c r="B57" s="142"/>
      <c r="C57" s="142"/>
      <c r="D57" s="142"/>
    </row>
    <row r="58" spans="1:4" ht="15">
      <c r="A58" s="142"/>
      <c r="B58" s="142"/>
      <c r="C58" s="142"/>
      <c r="D58" s="142"/>
    </row>
    <row r="59" spans="1:4" ht="15">
      <c r="A59" s="142"/>
      <c r="B59" s="142"/>
      <c r="C59" s="142"/>
      <c r="D59" s="142"/>
    </row>
    <row r="60" spans="1:4" ht="15">
      <c r="A60" s="142"/>
      <c r="B60" s="142"/>
      <c r="C60" s="142"/>
      <c r="D60" s="142"/>
    </row>
    <row r="61" spans="1:4" ht="15">
      <c r="A61" s="142"/>
      <c r="B61" s="142"/>
      <c r="C61" s="142"/>
      <c r="D61" s="142"/>
    </row>
    <row r="62" spans="1:4" ht="15">
      <c r="A62" s="142"/>
      <c r="B62" s="142"/>
      <c r="C62" s="142"/>
      <c r="D62" s="142"/>
    </row>
    <row r="63" spans="1:4" ht="15">
      <c r="A63" s="142"/>
      <c r="B63" s="142"/>
      <c r="C63" s="142"/>
      <c r="D63" s="142"/>
    </row>
    <row r="64" spans="1:4" ht="15">
      <c r="A64" s="142"/>
      <c r="B64" s="142"/>
      <c r="C64" s="142"/>
      <c r="D64" s="142"/>
    </row>
    <row r="65" spans="1:4" ht="15">
      <c r="A65" s="142"/>
      <c r="B65" s="142"/>
      <c r="C65" s="142"/>
      <c r="D65" s="142"/>
    </row>
    <row r="66" spans="1:4" ht="15">
      <c r="A66" s="142"/>
      <c r="B66" s="142"/>
      <c r="C66" s="142"/>
      <c r="D66" s="142"/>
    </row>
    <row r="67" spans="1:4" ht="15">
      <c r="A67" s="142"/>
      <c r="B67" s="142"/>
      <c r="C67" s="142"/>
      <c r="D67" s="142"/>
    </row>
    <row r="68" spans="1:4" ht="15">
      <c r="A68" s="142"/>
      <c r="B68" s="142"/>
      <c r="C68" s="142"/>
      <c r="D68" s="142"/>
    </row>
    <row r="69" spans="1:4" ht="15">
      <c r="A69" s="142"/>
      <c r="B69" s="142"/>
      <c r="C69" s="142"/>
      <c r="D69" s="142"/>
    </row>
    <row r="70" spans="1:4" ht="15">
      <c r="A70" s="142"/>
      <c r="B70" s="142"/>
      <c r="C70" s="142"/>
      <c r="D70" s="142"/>
    </row>
    <row r="71" spans="1:4" ht="15">
      <c r="A71" s="142"/>
      <c r="B71" s="142"/>
      <c r="C71" s="142"/>
      <c r="D71" s="142"/>
    </row>
    <row r="72" spans="1:4" ht="15">
      <c r="A72" s="142"/>
      <c r="B72" s="142"/>
      <c r="C72" s="142"/>
      <c r="D72" s="142"/>
    </row>
    <row r="73" spans="1:4" ht="15">
      <c r="A73" s="142"/>
      <c r="B73" s="142"/>
      <c r="C73" s="142"/>
      <c r="D73" s="142"/>
    </row>
    <row r="74" spans="1:4" ht="15">
      <c r="A74" s="142"/>
      <c r="B74" s="142"/>
      <c r="C74" s="142"/>
      <c r="D74" s="142"/>
    </row>
    <row r="75" spans="1:4" ht="15">
      <c r="A75" s="142"/>
      <c r="B75" s="142"/>
      <c r="C75" s="142"/>
      <c r="D75" s="142"/>
    </row>
    <row r="76" spans="1:4" ht="15">
      <c r="A76" s="142"/>
      <c r="B76" s="142"/>
      <c r="C76" s="142"/>
      <c r="D76" s="142"/>
    </row>
    <row r="77" spans="1:4" ht="15">
      <c r="A77" s="142"/>
      <c r="B77" s="142"/>
      <c r="C77" s="142"/>
      <c r="D77" s="142"/>
    </row>
    <row r="78" spans="1:4" ht="15">
      <c r="A78" s="142"/>
      <c r="B78" s="142"/>
      <c r="C78" s="142"/>
      <c r="D78" s="142"/>
    </row>
    <row r="79" spans="1:4" ht="15">
      <c r="A79" s="142"/>
      <c r="B79" s="142"/>
      <c r="C79" s="142"/>
      <c r="D79" s="142"/>
    </row>
    <row r="80" spans="1:4" ht="15">
      <c r="A80" s="142"/>
      <c r="B80" s="142"/>
      <c r="C80" s="142"/>
      <c r="D80" s="142"/>
    </row>
    <row r="81" spans="1:4" ht="15">
      <c r="A81" s="142"/>
      <c r="B81" s="142"/>
      <c r="C81" s="142"/>
      <c r="D81" s="142"/>
    </row>
    <row r="82" spans="1:4" ht="15">
      <c r="A82" s="142"/>
      <c r="B82" s="142"/>
      <c r="C82" s="142"/>
      <c r="D82" s="142"/>
    </row>
    <row r="83" spans="1:4" ht="15"/>
    <row r="84" spans="1:4" ht="15"/>
    <row r="85" spans="1:4" ht="15"/>
    <row r="86" spans="1:4" ht="15"/>
    <row r="87" spans="1:4" ht="15"/>
    <row r="88" spans="1:4" ht="15"/>
    <row r="89" spans="1:4" ht="15"/>
    <row r="90" spans="1:4" ht="15"/>
    <row r="91" spans="1:4" ht="15"/>
    <row r="92" spans="1:4" ht="15"/>
    <row r="93" spans="1:4" ht="15"/>
    <row r="94" spans="1:4" ht="15"/>
    <row r="95" spans="1:4" ht="15"/>
    <row r="96" spans="1:4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</sheetData>
  <hyperlinks>
    <hyperlink ref="D2" r:id="rId1"/>
    <hyperlink ref="D3" r:id="rId2"/>
    <hyperlink ref="D4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  <hyperlink ref="D22" r:id="rId21"/>
    <hyperlink ref="D23" r:id="rId22"/>
    <hyperlink ref="D24" r:id="rId23"/>
    <hyperlink ref="D25" r:id="rId24"/>
    <hyperlink ref="D26" r:id="rId25"/>
    <hyperlink ref="D27" r:id="rId26"/>
    <hyperlink ref="D28" r:id="rId27"/>
    <hyperlink ref="D29" r:id="rId28"/>
    <hyperlink ref="D30" r:id="rId29"/>
    <hyperlink ref="D31" r:id="rId30"/>
    <hyperlink ref="D32" r:id="rId31"/>
    <hyperlink ref="D33" r:id="rId32"/>
    <hyperlink ref="D34" r:id="rId33"/>
    <hyperlink ref="D35" r:id="rId34"/>
    <hyperlink ref="D36" r:id="rId35"/>
    <hyperlink ref="D37" r:id="rId36"/>
    <hyperlink ref="D38" r:id="rId37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9"/>
  <sheetViews>
    <sheetView workbookViewId="0"/>
  </sheetViews>
  <sheetFormatPr baseColWidth="10" defaultColWidth="14.5" defaultRowHeight="15.75" customHeight="1" x14ac:dyDescent="0"/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 t="s">
        <v>2</v>
      </c>
      <c r="B2" s="1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17">
        <v>1</v>
      </c>
      <c r="B3" s="1" t="s">
        <v>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7">
        <v>2</v>
      </c>
      <c r="B4" s="1" t="s">
        <v>28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17">
        <v>3</v>
      </c>
      <c r="B5" s="1" t="s">
        <v>28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7">
        <v>4</v>
      </c>
      <c r="B6" s="1" t="s">
        <v>28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7">
        <v>4.0999999999999996</v>
      </c>
      <c r="B7" s="1" t="s">
        <v>29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7">
        <v>5</v>
      </c>
      <c r="B8" s="1" t="s">
        <v>14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7">
        <v>6</v>
      </c>
      <c r="B9" s="1" t="s">
        <v>14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7">
        <v>7</v>
      </c>
      <c r="B10" s="1" t="s">
        <v>14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7">
        <v>8</v>
      </c>
      <c r="B11" s="1" t="s">
        <v>14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7">
        <v>8.1</v>
      </c>
      <c r="B12" s="1" t="s">
        <v>32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20">
        <f>SUM(A11+1)</f>
        <v>9</v>
      </c>
      <c r="B13" s="1" t="s">
        <v>42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20">
        <f t="shared" ref="A14:A17" si="0">SUM(A13+1)</f>
        <v>10</v>
      </c>
      <c r="B14" s="1" t="s">
        <v>45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0">
        <f t="shared" si="0"/>
        <v>11</v>
      </c>
      <c r="B15" s="1" t="s">
        <v>45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20">
        <f t="shared" si="0"/>
        <v>12</v>
      </c>
      <c r="B16" s="1" t="s">
        <v>45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0">
        <f t="shared" si="0"/>
        <v>13</v>
      </c>
      <c r="B17" s="1" t="s">
        <v>45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7">
        <v>13.1</v>
      </c>
      <c r="B18" s="1" t="s">
        <v>50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0">
        <f>SUM(A17+1)</f>
        <v>14</v>
      </c>
      <c r="B19" s="1" t="s">
        <v>53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0">
        <v>14.1</v>
      </c>
      <c r="B20" s="26" t="s">
        <v>54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0">
        <f>SUM(A19+1)</f>
        <v>15</v>
      </c>
      <c r="B21" s="1" t="s">
        <v>64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0">
        <f t="shared" ref="A22:A25" si="1">SUM(A21+1)</f>
        <v>16</v>
      </c>
      <c r="B22" s="1" t="s">
        <v>64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0">
        <f t="shared" si="1"/>
        <v>17</v>
      </c>
      <c r="B23" s="1" t="s">
        <v>64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0">
        <f t="shared" si="1"/>
        <v>18</v>
      </c>
      <c r="B24" s="1" t="s">
        <v>68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0">
        <f t="shared" si="1"/>
        <v>19</v>
      </c>
      <c r="B25" s="1" t="s">
        <v>70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0">
        <v>19.100000000000001</v>
      </c>
      <c r="B26" s="26" t="s">
        <v>54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0">
        <f>SUM(A25+1)</f>
        <v>20</v>
      </c>
      <c r="B27" s="1" t="s">
        <v>14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0">
        <f>SUM(A27+1)</f>
        <v>21</v>
      </c>
      <c r="B28" s="1" t="s">
        <v>73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7">
        <v>21.1</v>
      </c>
      <c r="B29" s="1" t="s">
        <v>32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0">
        <f>SUM(A28+1)</f>
        <v>22</v>
      </c>
      <c r="B30" s="1" t="s">
        <v>28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0">
        <f>SUM(A30+1)</f>
        <v>23</v>
      </c>
      <c r="B31" s="1" t="s">
        <v>28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7">
        <v>23.1</v>
      </c>
      <c r="B32" s="1" t="s">
        <v>79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0">
        <f>SUM(A31+1)</f>
        <v>24</v>
      </c>
      <c r="B33" s="1" t="s">
        <v>17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0">
        <f t="shared" ref="A34:A35" si="2">SUM(A33+1)</f>
        <v>25</v>
      </c>
      <c r="B34" s="1" t="s">
        <v>82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0">
        <f t="shared" si="2"/>
        <v>26</v>
      </c>
      <c r="B35" s="1" t="s">
        <v>82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7">
        <v>26.2</v>
      </c>
      <c r="B36" s="1" t="s">
        <v>16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0">
        <f>SUM(A35+1)</f>
        <v>27</v>
      </c>
      <c r="B37" s="1" t="s">
        <v>82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0">
        <f t="shared" ref="A38:A42" si="3">SUM(A37+1)</f>
        <v>28</v>
      </c>
      <c r="B38" s="1" t="s">
        <v>82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0">
        <f t="shared" si="3"/>
        <v>29</v>
      </c>
      <c r="B39" s="1" t="s">
        <v>91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0">
        <f t="shared" si="3"/>
        <v>30</v>
      </c>
      <c r="B40" s="1" t="s">
        <v>91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0">
        <f t="shared" si="3"/>
        <v>31</v>
      </c>
      <c r="B41" s="1" t="s">
        <v>91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0">
        <f t="shared" si="3"/>
        <v>32</v>
      </c>
      <c r="B42" s="1" t="s">
        <v>91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7">
        <v>32.1</v>
      </c>
      <c r="B43" s="1" t="s">
        <v>96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0">
        <f>SUM(A42+1)</f>
        <v>33</v>
      </c>
      <c r="B44" s="1" t="s">
        <v>99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0">
        <f t="shared" ref="A45:A59" si="4">SUM(A44+1)</f>
        <v>34</v>
      </c>
      <c r="B45" s="1" t="s">
        <v>99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0">
        <f t="shared" si="4"/>
        <v>35</v>
      </c>
      <c r="B46" s="1" t="s">
        <v>99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0">
        <f t="shared" si="4"/>
        <v>36</v>
      </c>
      <c r="B47" s="1" t="s">
        <v>104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0">
        <f t="shared" si="4"/>
        <v>37</v>
      </c>
      <c r="B48" s="1" t="s">
        <v>48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0">
        <f t="shared" si="4"/>
        <v>38</v>
      </c>
      <c r="B49" s="1" t="s">
        <v>48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0">
        <f t="shared" si="4"/>
        <v>39</v>
      </c>
      <c r="B50" s="1" t="s">
        <v>48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0">
        <f t="shared" si="4"/>
        <v>40</v>
      </c>
      <c r="B51" s="1" t="s">
        <v>48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0">
        <f t="shared" si="4"/>
        <v>41</v>
      </c>
      <c r="B52" s="1" t="s">
        <v>16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0">
        <f t="shared" si="4"/>
        <v>42</v>
      </c>
      <c r="B53" s="38" t="s">
        <v>115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0">
        <f t="shared" si="4"/>
        <v>43</v>
      </c>
      <c r="B54" s="26" t="s">
        <v>54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0">
        <f t="shared" si="4"/>
        <v>44</v>
      </c>
      <c r="B55" s="38" t="s">
        <v>115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0">
        <f t="shared" si="4"/>
        <v>45</v>
      </c>
      <c r="B56" s="38" t="s">
        <v>120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0">
        <f t="shared" si="4"/>
        <v>46</v>
      </c>
      <c r="B57" s="38" t="s">
        <v>121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0">
        <f t="shared" si="4"/>
        <v>47</v>
      </c>
      <c r="B58" s="38" t="s">
        <v>96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0">
        <f t="shared" si="4"/>
        <v>48</v>
      </c>
      <c r="B59" s="38" t="s">
        <v>122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6">
        <v>49</v>
      </c>
      <c r="B60" s="38" t="s">
        <v>122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6">
        <v>50</v>
      </c>
      <c r="B61" s="38" t="s">
        <v>56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6">
        <v>51</v>
      </c>
      <c r="B62" s="38" t="s">
        <v>56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6">
        <v>52</v>
      </c>
      <c r="B63" s="38" t="s">
        <v>56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6">
        <v>53</v>
      </c>
      <c r="B64" s="38" t="s">
        <v>56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6">
        <v>54</v>
      </c>
      <c r="B65" s="38" t="s">
        <v>123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6">
        <v>55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6">
        <v>56</v>
      </c>
      <c r="B67" s="38" t="s">
        <v>123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6">
        <v>57</v>
      </c>
      <c r="B68" s="38" t="s">
        <v>123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1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>
      <c r="A1002" s="1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5.75" customHeight="1">
      <c r="A1003" s="1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5.75" customHeight="1">
      <c r="A1004" s="1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5.75" customHeight="1">
      <c r="A1005" s="1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5.75" customHeight="1">
      <c r="A1006" s="1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5.75" customHeight="1">
      <c r="A1007" s="1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5.75" customHeight="1">
      <c r="A1008" s="1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5.75" customHeight="1">
      <c r="A1009" s="1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workbookViewId="0"/>
  </sheetViews>
  <sheetFormatPr baseColWidth="10" defaultColWidth="14.5" defaultRowHeight="15.75" customHeight="1" x14ac:dyDescent="0"/>
  <sheetData>
    <row r="1" spans="1:22" ht="15.75" customHeight="1">
      <c r="A1" s="3" t="s">
        <v>1</v>
      </c>
      <c r="B1" s="4"/>
      <c r="C1" s="1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>
      <c r="A2" s="6" t="s">
        <v>6</v>
      </c>
      <c r="B2" s="8" t="s">
        <v>3</v>
      </c>
      <c r="C2" s="8" t="s">
        <v>10</v>
      </c>
      <c r="D2" s="6" t="s">
        <v>11</v>
      </c>
      <c r="E2" s="6" t="s">
        <v>12</v>
      </c>
      <c r="F2" s="6" t="s">
        <v>10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 customHeight="1">
      <c r="A3" s="10">
        <v>1</v>
      </c>
      <c r="B3" s="12" t="s">
        <v>14</v>
      </c>
      <c r="C3" s="3" t="s">
        <v>13</v>
      </c>
      <c r="D3" s="2"/>
      <c r="E3" s="3" t="s">
        <v>15</v>
      </c>
      <c r="F3" s="3" t="s">
        <v>13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 customHeight="1">
      <c r="A4" s="10">
        <v>2</v>
      </c>
      <c r="B4" s="12" t="s">
        <v>16</v>
      </c>
      <c r="C4" s="3" t="s">
        <v>13</v>
      </c>
      <c r="D4" s="2"/>
      <c r="E4" s="3" t="s">
        <v>15</v>
      </c>
      <c r="F4" s="3" t="s">
        <v>13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>
      <c r="A5" s="10">
        <v>3</v>
      </c>
      <c r="B5" s="12" t="s">
        <v>17</v>
      </c>
      <c r="C5" s="3" t="s">
        <v>13</v>
      </c>
      <c r="D5" s="2"/>
      <c r="E5" s="3" t="s">
        <v>18</v>
      </c>
      <c r="F5" s="3" t="s">
        <v>13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 customHeight="1">
      <c r="A6" s="10">
        <v>4</v>
      </c>
      <c r="B6" s="12" t="s">
        <v>19</v>
      </c>
      <c r="C6" s="3" t="s">
        <v>13</v>
      </c>
      <c r="D6" s="2"/>
      <c r="E6" s="3" t="s">
        <v>18</v>
      </c>
      <c r="F6" s="3" t="s">
        <v>13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75" customHeight="1">
      <c r="A7" s="10">
        <v>5</v>
      </c>
      <c r="B7" s="12" t="s">
        <v>20</v>
      </c>
      <c r="C7" s="3" t="s">
        <v>13</v>
      </c>
      <c r="D7" s="2"/>
      <c r="E7" s="3" t="s">
        <v>15</v>
      </c>
      <c r="F7" s="3" t="s">
        <v>13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.75" customHeight="1">
      <c r="A8" s="10">
        <v>6</v>
      </c>
      <c r="B8" s="3" t="s">
        <v>21</v>
      </c>
      <c r="C8" s="3" t="s">
        <v>13</v>
      </c>
      <c r="D8" s="2"/>
      <c r="E8" s="3" t="s">
        <v>15</v>
      </c>
      <c r="F8" s="3" t="s">
        <v>13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 customHeight="1">
      <c r="A9" s="10">
        <v>7</v>
      </c>
      <c r="B9" s="3" t="s">
        <v>22</v>
      </c>
      <c r="C9" s="3" t="s">
        <v>13</v>
      </c>
      <c r="D9" s="2"/>
      <c r="E9" s="3" t="s">
        <v>15</v>
      </c>
      <c r="F9" s="3" t="s">
        <v>13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75" customHeight="1">
      <c r="A10" s="10">
        <v>8</v>
      </c>
      <c r="B10" s="3" t="s">
        <v>23</v>
      </c>
      <c r="C10" s="3" t="s">
        <v>13</v>
      </c>
      <c r="D10" s="2"/>
      <c r="E10" s="3" t="s">
        <v>18</v>
      </c>
      <c r="F10" s="3" t="s">
        <v>13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75" customHeight="1">
      <c r="A11" s="10">
        <v>9</v>
      </c>
      <c r="B11" s="3" t="s">
        <v>24</v>
      </c>
      <c r="C11" s="3" t="s">
        <v>13</v>
      </c>
      <c r="D11" s="2"/>
      <c r="E11" s="3" t="s">
        <v>18</v>
      </c>
      <c r="F11" s="3" t="s">
        <v>13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75" customHeight="1">
      <c r="A12" s="10">
        <v>10</v>
      </c>
      <c r="B12" s="12" t="s">
        <v>25</v>
      </c>
      <c r="C12" s="3" t="s">
        <v>13</v>
      </c>
      <c r="D12" s="2"/>
      <c r="E12" s="3" t="s">
        <v>18</v>
      </c>
      <c r="F12" s="3" t="s">
        <v>13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 customHeight="1">
      <c r="A13" s="10">
        <v>11</v>
      </c>
      <c r="B13" s="12" t="s">
        <v>26</v>
      </c>
      <c r="C13" s="3" t="s">
        <v>13</v>
      </c>
      <c r="D13" s="4"/>
      <c r="E13" s="3" t="s">
        <v>18</v>
      </c>
      <c r="F13" s="3" t="s">
        <v>13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75" customHeight="1">
      <c r="A14" s="10">
        <v>12</v>
      </c>
      <c r="B14" s="12" t="s">
        <v>27</v>
      </c>
      <c r="C14" s="3" t="s">
        <v>13</v>
      </c>
      <c r="D14" s="2"/>
      <c r="E14" s="3" t="s">
        <v>18</v>
      </c>
      <c r="F14" s="3" t="s">
        <v>13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75" customHeight="1">
      <c r="A15" s="10">
        <v>13</v>
      </c>
      <c r="B15" s="12" t="s">
        <v>30</v>
      </c>
      <c r="C15" s="3" t="s">
        <v>13</v>
      </c>
      <c r="D15" s="2"/>
      <c r="E15" s="3" t="s">
        <v>18</v>
      </c>
      <c r="F15" s="3" t="s">
        <v>13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75" customHeight="1">
      <c r="A16" s="10">
        <v>14</v>
      </c>
      <c r="B16" s="12" t="s">
        <v>31</v>
      </c>
      <c r="C16" s="3" t="s">
        <v>13</v>
      </c>
      <c r="D16" s="2"/>
      <c r="E16" s="3" t="s">
        <v>18</v>
      </c>
      <c r="F16" s="3" t="s">
        <v>13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 customHeight="1">
      <c r="A17" s="10">
        <v>15</v>
      </c>
      <c r="B17" s="3" t="s">
        <v>34</v>
      </c>
      <c r="C17" s="3" t="s">
        <v>13</v>
      </c>
      <c r="D17" s="2"/>
      <c r="E17" s="3" t="s">
        <v>18</v>
      </c>
      <c r="F17" s="3" t="s">
        <v>13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 customHeight="1">
      <c r="A18" s="10">
        <v>16</v>
      </c>
      <c r="B18" s="3" t="s">
        <v>35</v>
      </c>
      <c r="C18" s="3" t="s">
        <v>13</v>
      </c>
      <c r="D18" s="2"/>
      <c r="E18" s="3" t="s">
        <v>15</v>
      </c>
      <c r="F18" s="3" t="s">
        <v>13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 customHeight="1">
      <c r="A19" s="10">
        <v>17</v>
      </c>
      <c r="B19" s="12" t="s">
        <v>36</v>
      </c>
      <c r="C19" s="3" t="s">
        <v>13</v>
      </c>
      <c r="D19" s="2"/>
      <c r="E19" s="3" t="s">
        <v>15</v>
      </c>
      <c r="F19" s="3" t="s">
        <v>13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.75" customHeight="1">
      <c r="A20" s="10">
        <v>18</v>
      </c>
      <c r="B20" s="12" t="s">
        <v>17</v>
      </c>
      <c r="C20" s="3" t="s">
        <v>13</v>
      </c>
      <c r="D20" s="2"/>
      <c r="E20" s="3" t="s">
        <v>18</v>
      </c>
      <c r="F20" s="3" t="s">
        <v>13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>
      <c r="A21" s="10">
        <v>19</v>
      </c>
      <c r="B21" s="12" t="s">
        <v>37</v>
      </c>
      <c r="C21" s="3" t="s">
        <v>13</v>
      </c>
      <c r="D21" s="2"/>
      <c r="E21" s="3" t="s">
        <v>18</v>
      </c>
      <c r="F21" s="3" t="s">
        <v>13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>
      <c r="A22" s="10">
        <v>20</v>
      </c>
      <c r="B22" s="12" t="s">
        <v>14</v>
      </c>
      <c r="C22" s="3" t="s">
        <v>13</v>
      </c>
      <c r="D22" s="2"/>
      <c r="E22" s="3" t="s">
        <v>15</v>
      </c>
      <c r="F22" s="3" t="s">
        <v>13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>
      <c r="A23" s="10">
        <v>21</v>
      </c>
      <c r="B23" s="12" t="s">
        <v>14</v>
      </c>
      <c r="C23" s="3" t="s">
        <v>13</v>
      </c>
      <c r="D23" s="2"/>
      <c r="E23" s="3" t="s">
        <v>15</v>
      </c>
      <c r="F23" s="3" t="s">
        <v>13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>
      <c r="A24" s="10">
        <v>22</v>
      </c>
      <c r="B24" s="12" t="s">
        <v>40</v>
      </c>
      <c r="C24" s="3" t="s">
        <v>13</v>
      </c>
      <c r="D24" s="2"/>
      <c r="E24" s="3" t="s">
        <v>15</v>
      </c>
      <c r="F24" s="3" t="s">
        <v>13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>
      <c r="A25" s="10">
        <v>23</v>
      </c>
      <c r="B25" s="3" t="s">
        <v>43</v>
      </c>
      <c r="C25" s="3" t="s">
        <v>13</v>
      </c>
      <c r="D25" s="2"/>
      <c r="E25" s="3" t="s">
        <v>18</v>
      </c>
      <c r="F25" s="3" t="s">
        <v>13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>
      <c r="A26" s="10">
        <v>24</v>
      </c>
      <c r="B26" s="12" t="s">
        <v>44</v>
      </c>
      <c r="C26" s="3" t="s">
        <v>13</v>
      </c>
      <c r="D26" s="2"/>
      <c r="E26" s="3" t="s">
        <v>18</v>
      </c>
      <c r="F26" s="3" t="s">
        <v>13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>
      <c r="A27" s="10">
        <v>25</v>
      </c>
      <c r="B27" s="3" t="s">
        <v>46</v>
      </c>
      <c r="C27" s="3" t="s">
        <v>13</v>
      </c>
      <c r="D27" s="2"/>
      <c r="E27" s="3" t="s">
        <v>15</v>
      </c>
      <c r="F27" s="3" t="s">
        <v>13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>
      <c r="A28" s="10">
        <v>26</v>
      </c>
      <c r="B28" s="3" t="s">
        <v>48</v>
      </c>
      <c r="C28" s="3" t="s">
        <v>13</v>
      </c>
      <c r="D28" s="2"/>
      <c r="E28" s="3" t="s">
        <v>15</v>
      </c>
      <c r="F28" s="3" t="s">
        <v>13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>
      <c r="A29" s="10">
        <v>27</v>
      </c>
      <c r="B29" s="12" t="s">
        <v>31</v>
      </c>
      <c r="C29" s="3" t="s">
        <v>13</v>
      </c>
      <c r="D29" s="2"/>
      <c r="E29" s="3" t="s">
        <v>18</v>
      </c>
      <c r="F29" s="3" t="s">
        <v>13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>
      <c r="A30" s="10">
        <v>28</v>
      </c>
      <c r="B30" s="12" t="s">
        <v>51</v>
      </c>
      <c r="C30" s="3" t="s">
        <v>13</v>
      </c>
      <c r="D30" s="2"/>
      <c r="E30" s="3" t="s">
        <v>18</v>
      </c>
      <c r="F30" s="3" t="s">
        <v>13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>
      <c r="A31" s="10">
        <v>29</v>
      </c>
      <c r="B31" s="12" t="s">
        <v>52</v>
      </c>
      <c r="C31" s="3" t="s">
        <v>13</v>
      </c>
      <c r="D31" s="2"/>
      <c r="E31" s="3" t="s">
        <v>15</v>
      </c>
      <c r="F31" s="3" t="s">
        <v>13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>
      <c r="A32" s="10">
        <v>30</v>
      </c>
      <c r="B32" s="3" t="s">
        <v>55</v>
      </c>
      <c r="C32" s="3" t="s">
        <v>13</v>
      </c>
      <c r="D32" s="4"/>
      <c r="E32" s="3" t="s">
        <v>18</v>
      </c>
      <c r="F32" s="3" t="s">
        <v>13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>
      <c r="A33" s="10">
        <v>31</v>
      </c>
      <c r="B33" s="3" t="s">
        <v>56</v>
      </c>
      <c r="C33" s="3" t="s">
        <v>13</v>
      </c>
      <c r="D33" s="4"/>
      <c r="E33" s="3" t="s">
        <v>18</v>
      </c>
      <c r="F33" s="3" t="s">
        <v>13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>
      <c r="A34" s="10">
        <v>32</v>
      </c>
      <c r="B34" s="3" t="s">
        <v>22</v>
      </c>
      <c r="C34" s="3" t="s">
        <v>13</v>
      </c>
      <c r="D34" s="2"/>
      <c r="E34" s="3" t="s">
        <v>15</v>
      </c>
      <c r="F34" s="3" t="s">
        <v>13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>
      <c r="A35" s="10">
        <v>33</v>
      </c>
      <c r="B35" s="3" t="s">
        <v>57</v>
      </c>
      <c r="C35" s="3" t="s">
        <v>13</v>
      </c>
      <c r="D35" s="2"/>
      <c r="E35" s="3" t="s">
        <v>18</v>
      </c>
      <c r="F35" s="3" t="s">
        <v>13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>
      <c r="A36" s="10">
        <v>34</v>
      </c>
      <c r="B36" s="3" t="s">
        <v>59</v>
      </c>
      <c r="C36" s="3" t="s">
        <v>13</v>
      </c>
      <c r="D36" s="2"/>
      <c r="E36" s="3" t="s">
        <v>18</v>
      </c>
      <c r="F36" s="3" t="s">
        <v>13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>
      <c r="A37" s="10">
        <v>35</v>
      </c>
      <c r="B37" s="12" t="s">
        <v>26</v>
      </c>
      <c r="C37" s="3" t="s">
        <v>13</v>
      </c>
      <c r="D37" s="2"/>
      <c r="E37" s="3" t="s">
        <v>18</v>
      </c>
      <c r="F37" s="3" t="s">
        <v>13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>
      <c r="A38" s="10">
        <v>36</v>
      </c>
      <c r="B38" s="12" t="s">
        <v>61</v>
      </c>
      <c r="C38" s="3" t="s">
        <v>13</v>
      </c>
      <c r="D38" s="2"/>
      <c r="E38" s="3" t="s">
        <v>18</v>
      </c>
      <c r="F38" s="3" t="s">
        <v>13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>
      <c r="A39" s="10">
        <v>37</v>
      </c>
      <c r="B39" s="12" t="s">
        <v>62</v>
      </c>
      <c r="C39" s="3" t="s">
        <v>13</v>
      </c>
      <c r="D39" s="2"/>
      <c r="E39" s="3" t="s">
        <v>18</v>
      </c>
      <c r="F39" s="3" t="s">
        <v>13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>
      <c r="A40" s="10">
        <v>38</v>
      </c>
      <c r="B40" s="12" t="s">
        <v>63</v>
      </c>
      <c r="C40" s="3" t="s">
        <v>13</v>
      </c>
      <c r="D40" s="2"/>
      <c r="E40" s="3" t="s">
        <v>18</v>
      </c>
      <c r="F40" s="3" t="s">
        <v>13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>
      <c r="A41" s="10">
        <v>39</v>
      </c>
      <c r="B41" s="12" t="s">
        <v>16</v>
      </c>
      <c r="C41" s="3" t="s">
        <v>13</v>
      </c>
      <c r="D41" s="2"/>
      <c r="E41" s="3" t="s">
        <v>15</v>
      </c>
      <c r="F41" s="3" t="s">
        <v>13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>
      <c r="A42" s="10">
        <v>40</v>
      </c>
      <c r="B42" s="12" t="s">
        <v>14</v>
      </c>
      <c r="C42" s="3" t="s">
        <v>13</v>
      </c>
      <c r="D42" s="2"/>
      <c r="E42" s="3" t="s">
        <v>15</v>
      </c>
      <c r="F42" s="3" t="s">
        <v>13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>
      <c r="A43" s="10">
        <v>41</v>
      </c>
      <c r="B43" s="3" t="s">
        <v>34</v>
      </c>
      <c r="C43" s="3" t="s">
        <v>13</v>
      </c>
      <c r="D43" s="2"/>
      <c r="E43" s="3" t="s">
        <v>18</v>
      </c>
      <c r="F43" s="3" t="s">
        <v>13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>
      <c r="A44" s="10">
        <v>42</v>
      </c>
      <c r="B44" s="3" t="s">
        <v>65</v>
      </c>
      <c r="C44" s="3" t="s">
        <v>13</v>
      </c>
      <c r="D44" s="2"/>
      <c r="E44" s="3" t="s">
        <v>18</v>
      </c>
      <c r="F44" s="3" t="s">
        <v>13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>
      <c r="A45" s="10">
        <v>43</v>
      </c>
      <c r="B45" s="12" t="s">
        <v>45</v>
      </c>
      <c r="C45" s="3" t="s">
        <v>13</v>
      </c>
      <c r="D45" s="4"/>
      <c r="E45" s="3" t="s">
        <v>18</v>
      </c>
      <c r="F45" s="3" t="s">
        <v>13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>
      <c r="A46" s="10">
        <v>44</v>
      </c>
      <c r="B46" s="12" t="s">
        <v>66</v>
      </c>
      <c r="C46" s="3" t="s">
        <v>13</v>
      </c>
      <c r="D46" s="2"/>
      <c r="E46" s="3" t="s">
        <v>15</v>
      </c>
      <c r="F46" s="3" t="s">
        <v>13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>
      <c r="A47" s="10">
        <v>45</v>
      </c>
      <c r="B47" s="12" t="s">
        <v>69</v>
      </c>
      <c r="C47" s="3" t="s">
        <v>13</v>
      </c>
      <c r="D47" s="2"/>
      <c r="E47" s="3" t="s">
        <v>18</v>
      </c>
      <c r="F47" s="3" t="s">
        <v>13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>
      <c r="A48" s="10">
        <v>46</v>
      </c>
      <c r="B48" s="3" t="s">
        <v>21</v>
      </c>
      <c r="C48" s="3" t="s">
        <v>13</v>
      </c>
      <c r="D48" s="2"/>
      <c r="E48" s="3" t="s">
        <v>15</v>
      </c>
      <c r="F48" s="3" t="s">
        <v>13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>
      <c r="A49" s="10">
        <v>47</v>
      </c>
      <c r="B49" s="12" t="s">
        <v>71</v>
      </c>
      <c r="C49" s="3" t="s">
        <v>13</v>
      </c>
      <c r="D49" s="2"/>
      <c r="E49" s="3" t="s">
        <v>18</v>
      </c>
      <c r="F49" s="3" t="s">
        <v>13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>
      <c r="A50" s="10">
        <v>48</v>
      </c>
      <c r="B50" s="12" t="s">
        <v>72</v>
      </c>
      <c r="C50" s="3" t="s">
        <v>13</v>
      </c>
      <c r="D50" s="2"/>
      <c r="E50" s="3" t="s">
        <v>15</v>
      </c>
      <c r="F50" s="3" t="s">
        <v>13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>
      <c r="A51" s="10">
        <v>49</v>
      </c>
      <c r="B51" s="12" t="s">
        <v>74</v>
      </c>
      <c r="C51" s="3" t="s">
        <v>13</v>
      </c>
      <c r="D51" s="2"/>
      <c r="E51" s="3" t="s">
        <v>15</v>
      </c>
      <c r="F51" s="3" t="s">
        <v>13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>
      <c r="A52" s="10">
        <v>50</v>
      </c>
      <c r="B52" s="3" t="s">
        <v>76</v>
      </c>
      <c r="C52" s="3" t="s">
        <v>13</v>
      </c>
      <c r="D52" s="2"/>
      <c r="E52" s="3" t="s">
        <v>18</v>
      </c>
      <c r="F52" s="3" t="s">
        <v>13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>
      <c r="A53" s="10">
        <v>51</v>
      </c>
      <c r="B53" s="12" t="s">
        <v>77</v>
      </c>
      <c r="C53" s="3" t="s">
        <v>13</v>
      </c>
      <c r="D53" s="2"/>
      <c r="E53" s="3" t="s">
        <v>18</v>
      </c>
      <c r="F53" s="3" t="s">
        <v>13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>
      <c r="A54" s="10">
        <v>52</v>
      </c>
      <c r="B54" s="3" t="s">
        <v>78</v>
      </c>
      <c r="C54" s="3" t="s">
        <v>13</v>
      </c>
      <c r="D54" s="2"/>
      <c r="E54" s="3" t="s">
        <v>15</v>
      </c>
      <c r="F54" s="3" t="s">
        <v>13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>
      <c r="A55" s="10">
        <v>53</v>
      </c>
      <c r="B55" s="12" t="s">
        <v>19</v>
      </c>
      <c r="C55" s="3" t="s">
        <v>13</v>
      </c>
      <c r="D55" s="2"/>
      <c r="E55" s="3" t="s">
        <v>18</v>
      </c>
      <c r="F55" s="3" t="s">
        <v>13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>
      <c r="A56" s="10">
        <v>54</v>
      </c>
      <c r="B56" s="12" t="s">
        <v>80</v>
      </c>
      <c r="C56" s="3" t="s">
        <v>13</v>
      </c>
      <c r="D56" s="2"/>
      <c r="E56" s="3" t="s">
        <v>18</v>
      </c>
      <c r="F56" s="3" t="s">
        <v>13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>
      <c r="A57" s="10">
        <v>55</v>
      </c>
      <c r="B57" s="12" t="s">
        <v>81</v>
      </c>
      <c r="C57" s="3" t="s">
        <v>13</v>
      </c>
      <c r="D57" s="2"/>
      <c r="E57" s="3" t="s">
        <v>18</v>
      </c>
      <c r="F57" s="3" t="s">
        <v>13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>
      <c r="A58" s="10">
        <v>56</v>
      </c>
      <c r="B58" s="12" t="s">
        <v>83</v>
      </c>
      <c r="C58" s="3" t="s">
        <v>13</v>
      </c>
      <c r="D58" s="2"/>
      <c r="E58" s="3" t="s">
        <v>18</v>
      </c>
      <c r="F58" s="3" t="s">
        <v>13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>
      <c r="A59" s="10">
        <v>57</v>
      </c>
      <c r="B59" s="12" t="s">
        <v>45</v>
      </c>
      <c r="C59" s="3" t="s">
        <v>13</v>
      </c>
      <c r="D59" s="2"/>
      <c r="E59" s="3" t="s">
        <v>15</v>
      </c>
      <c r="F59" s="3" t="s">
        <v>13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>
      <c r="A60" s="10">
        <v>58</v>
      </c>
      <c r="B60" s="12" t="s">
        <v>85</v>
      </c>
      <c r="C60" s="3" t="s">
        <v>13</v>
      </c>
      <c r="D60" s="2"/>
      <c r="E60" s="3" t="s">
        <v>18</v>
      </c>
      <c r="F60" s="3" t="s">
        <v>13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>
      <c r="A61" s="10">
        <v>59</v>
      </c>
      <c r="B61" s="12" t="s">
        <v>86</v>
      </c>
      <c r="C61" s="3" t="s">
        <v>13</v>
      </c>
      <c r="D61" s="2"/>
      <c r="E61" s="3" t="s">
        <v>18</v>
      </c>
      <c r="F61" s="3" t="s">
        <v>13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>
      <c r="A62" s="10">
        <v>60</v>
      </c>
      <c r="B62" s="12" t="s">
        <v>88</v>
      </c>
      <c r="C62" s="3" t="s">
        <v>13</v>
      </c>
      <c r="D62" s="2"/>
      <c r="E62" s="3" t="s">
        <v>18</v>
      </c>
      <c r="F62" s="3" t="s">
        <v>13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>
      <c r="A63" s="10">
        <v>61</v>
      </c>
      <c r="B63" s="12" t="s">
        <v>90</v>
      </c>
      <c r="C63" s="3" t="s">
        <v>13</v>
      </c>
      <c r="D63" s="2"/>
      <c r="E63" s="3" t="s">
        <v>18</v>
      </c>
      <c r="F63" s="3" t="s">
        <v>13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>
      <c r="A64" s="10">
        <v>62</v>
      </c>
      <c r="B64" s="12" t="s">
        <v>92</v>
      </c>
      <c r="C64" s="3" t="s">
        <v>13</v>
      </c>
      <c r="D64" s="2"/>
      <c r="E64" s="3" t="s">
        <v>18</v>
      </c>
      <c r="F64" s="3" t="s">
        <v>13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>
      <c r="A65" s="10">
        <v>63</v>
      </c>
      <c r="B65" s="3" t="s">
        <v>94</v>
      </c>
      <c r="C65" s="3" t="s">
        <v>13</v>
      </c>
      <c r="D65" s="2"/>
      <c r="E65" s="3" t="s">
        <v>95</v>
      </c>
      <c r="F65" s="3" t="s">
        <v>13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>
      <c r="A66" s="10">
        <v>64</v>
      </c>
      <c r="B66" s="12" t="s">
        <v>97</v>
      </c>
      <c r="C66" s="3" t="s">
        <v>13</v>
      </c>
      <c r="D66" s="2"/>
      <c r="E66" s="3" t="s">
        <v>18</v>
      </c>
      <c r="F66" s="3" t="s">
        <v>13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>
      <c r="A67" s="10">
        <v>65</v>
      </c>
      <c r="B67" s="3" t="s">
        <v>54</v>
      </c>
      <c r="C67" s="3" t="s">
        <v>13</v>
      </c>
      <c r="D67" s="2"/>
      <c r="E67" s="3" t="s">
        <v>15</v>
      </c>
      <c r="F67" s="3" t="s">
        <v>13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>
      <c r="A68" s="10">
        <v>66</v>
      </c>
      <c r="B68" s="12" t="s">
        <v>101</v>
      </c>
      <c r="C68" s="3" t="s">
        <v>13</v>
      </c>
      <c r="D68" s="2"/>
      <c r="E68" s="3" t="s">
        <v>18</v>
      </c>
      <c r="F68" s="3" t="s">
        <v>13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>
      <c r="A69" s="10">
        <v>67</v>
      </c>
      <c r="B69" s="12" t="s">
        <v>101</v>
      </c>
      <c r="C69" s="3" t="s">
        <v>13</v>
      </c>
      <c r="D69" s="2"/>
      <c r="E69" s="3" t="s">
        <v>18</v>
      </c>
      <c r="F69" s="3" t="s">
        <v>13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>
      <c r="A70" s="10">
        <v>68</v>
      </c>
      <c r="B70" s="12" t="s">
        <v>105</v>
      </c>
      <c r="C70" s="3" t="s">
        <v>13</v>
      </c>
      <c r="D70" s="2"/>
      <c r="E70" s="3" t="s">
        <v>18</v>
      </c>
      <c r="F70" s="3" t="s">
        <v>13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>
      <c r="A71" s="10">
        <v>69</v>
      </c>
      <c r="B71" s="12" t="s">
        <v>106</v>
      </c>
      <c r="C71" s="3" t="s">
        <v>13</v>
      </c>
      <c r="D71" s="4"/>
      <c r="E71" s="3" t="s">
        <v>18</v>
      </c>
      <c r="F71" s="3" t="s">
        <v>13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>
      <c r="A72" s="10">
        <v>70</v>
      </c>
      <c r="B72" s="12" t="s">
        <v>50</v>
      </c>
      <c r="C72" s="3" t="s">
        <v>13</v>
      </c>
      <c r="D72" s="2"/>
      <c r="E72" s="3" t="s">
        <v>18</v>
      </c>
      <c r="F72" s="3" t="s">
        <v>13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>
      <c r="A73" s="10">
        <v>71</v>
      </c>
      <c r="B73" s="3" t="s">
        <v>114</v>
      </c>
      <c r="C73" s="3" t="s">
        <v>13</v>
      </c>
      <c r="D73" s="2"/>
      <c r="E73" s="3" t="s">
        <v>18</v>
      </c>
      <c r="F73" s="3" t="s">
        <v>13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>
      <c r="A74" s="10">
        <v>72</v>
      </c>
      <c r="B74" s="3" t="s">
        <v>116</v>
      </c>
      <c r="C74" s="3" t="s">
        <v>13</v>
      </c>
      <c r="D74" s="2"/>
      <c r="E74" s="3" t="s">
        <v>18</v>
      </c>
      <c r="F74" s="3" t="s">
        <v>13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>
      <c r="A75" s="10">
        <v>73</v>
      </c>
      <c r="B75" s="3" t="s">
        <v>91</v>
      </c>
      <c r="C75" s="3" t="s">
        <v>13</v>
      </c>
      <c r="D75" s="2"/>
      <c r="E75" s="3" t="s">
        <v>15</v>
      </c>
      <c r="F75" s="3" t="s">
        <v>13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>
      <c r="A76" s="10">
        <v>74</v>
      </c>
      <c r="B76" s="12" t="s">
        <v>106</v>
      </c>
      <c r="C76" s="3" t="s">
        <v>13</v>
      </c>
      <c r="D76" s="4"/>
      <c r="E76" s="3" t="s">
        <v>18</v>
      </c>
      <c r="F76" s="3" t="s">
        <v>13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>
      <c r="A77" s="10">
        <v>75</v>
      </c>
      <c r="B77" s="3" t="s">
        <v>117</v>
      </c>
      <c r="C77" s="3" t="s">
        <v>13</v>
      </c>
      <c r="D77" s="3" t="s">
        <v>118</v>
      </c>
      <c r="E77" s="3" t="s">
        <v>18</v>
      </c>
      <c r="F77" s="3" t="s">
        <v>13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>
      <c r="A78" s="10">
        <v>76</v>
      </c>
      <c r="B78" s="3" t="s">
        <v>119</v>
      </c>
      <c r="C78" s="3" t="s">
        <v>13</v>
      </c>
      <c r="D78" s="3" t="s">
        <v>118</v>
      </c>
      <c r="E78" s="3" t="s">
        <v>18</v>
      </c>
      <c r="F78" s="3" t="s">
        <v>13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>
      <c r="A79" s="10">
        <v>77</v>
      </c>
      <c r="B79" s="3" t="s">
        <v>118</v>
      </c>
      <c r="C79" s="3" t="s">
        <v>13</v>
      </c>
      <c r="D79" s="3" t="s">
        <v>118</v>
      </c>
      <c r="E79" s="3" t="s">
        <v>18</v>
      </c>
      <c r="F79" s="3" t="s">
        <v>13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>
      <c r="A80" s="10">
        <v>78</v>
      </c>
      <c r="B80" s="12" t="s">
        <v>106</v>
      </c>
      <c r="C80" s="3" t="s">
        <v>13</v>
      </c>
      <c r="D80" s="4"/>
      <c r="E80" s="3" t="s">
        <v>18</v>
      </c>
      <c r="F80" s="3" t="s">
        <v>13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>
      <c r="A81" s="46"/>
      <c r="B81" s="46"/>
      <c r="C81" s="46"/>
      <c r="D81" s="46"/>
      <c r="E81" s="2"/>
      <c r="F81" s="3" t="s">
        <v>13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>
      <c r="A82" s="10">
        <v>79</v>
      </c>
      <c r="B82" s="3" t="s">
        <v>126</v>
      </c>
      <c r="C82" s="3" t="s">
        <v>127</v>
      </c>
      <c r="D82" s="2"/>
      <c r="E82" s="3" t="s">
        <v>18</v>
      </c>
      <c r="F82" s="3" t="s">
        <v>13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>
      <c r="A83" s="10">
        <v>80</v>
      </c>
      <c r="B83" s="3" t="s">
        <v>128</v>
      </c>
      <c r="C83" s="3" t="s">
        <v>127</v>
      </c>
      <c r="D83" s="4"/>
      <c r="E83" s="3" t="s">
        <v>18</v>
      </c>
      <c r="F83" s="3" t="s">
        <v>13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>
      <c r="A84" s="10">
        <v>81</v>
      </c>
      <c r="B84" s="3" t="s">
        <v>129</v>
      </c>
      <c r="C84" s="3" t="s">
        <v>127</v>
      </c>
      <c r="D84" s="2"/>
      <c r="E84" s="3" t="s">
        <v>18</v>
      </c>
      <c r="F84" s="3" t="s">
        <v>13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>
      <c r="A85" s="10">
        <v>82</v>
      </c>
      <c r="B85" s="3" t="s">
        <v>80</v>
      </c>
      <c r="C85" s="12" t="s">
        <v>130</v>
      </c>
      <c r="D85" s="4"/>
      <c r="E85" s="3" t="s">
        <v>18</v>
      </c>
      <c r="F85" s="3" t="s">
        <v>13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>
      <c r="A86" s="10">
        <v>83</v>
      </c>
      <c r="B86" s="3" t="s">
        <v>99</v>
      </c>
      <c r="C86" s="3" t="s">
        <v>127</v>
      </c>
      <c r="D86" s="2"/>
      <c r="E86" s="3" t="s">
        <v>18</v>
      </c>
      <c r="F86" s="3" t="s">
        <v>13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>
      <c r="A87" s="10">
        <v>84</v>
      </c>
      <c r="B87" s="3" t="s">
        <v>132</v>
      </c>
      <c r="C87" s="12" t="s">
        <v>130</v>
      </c>
      <c r="D87" s="2"/>
      <c r="E87" s="2"/>
      <c r="F87" s="3" t="s">
        <v>13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>
      <c r="A88" s="10">
        <v>85</v>
      </c>
      <c r="B88" s="3" t="s">
        <v>134</v>
      </c>
      <c r="C88" s="12" t="s">
        <v>130</v>
      </c>
      <c r="D88" s="2"/>
      <c r="E88" s="2"/>
      <c r="F88" s="3" t="s">
        <v>13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>
      <c r="A89" s="10">
        <v>86</v>
      </c>
      <c r="B89" s="3" t="s">
        <v>135</v>
      </c>
      <c r="C89" s="3" t="s">
        <v>127</v>
      </c>
      <c r="D89" s="2"/>
      <c r="E89" s="2"/>
      <c r="F89" s="3" t="s">
        <v>13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>
      <c r="A90" s="46"/>
      <c r="B90" s="46"/>
      <c r="C90" s="46"/>
      <c r="D90" s="46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5.75" customHeight="1">
      <c r="A91" s="4"/>
      <c r="B91" s="4"/>
      <c r="C91" s="4"/>
      <c r="D91" s="4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>
      <c r="A92" s="1"/>
      <c r="B92" s="3" t="s">
        <v>13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>
      <c r="A93" s="1"/>
      <c r="B93" s="3" t="s">
        <v>13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>
      <c r="A94" s="1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201516 Summary</vt:lpstr>
      <vt:lpstr>Benefits Worksheet</vt:lpstr>
      <vt:lpstr>LCD Image Layout</vt:lpstr>
      <vt:lpstr>DasherLCD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Archana Dalgleish</cp:lastModifiedBy>
  <dcterms:created xsi:type="dcterms:W3CDTF">2015-10-30T17:36:40Z</dcterms:created>
  <dcterms:modified xsi:type="dcterms:W3CDTF">2015-11-03T06:03:30Z</dcterms:modified>
</cp:coreProperties>
</file>